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2\"/>
    </mc:Choice>
  </mc:AlternateContent>
  <xr:revisionPtr revIDLastSave="0" documentId="13_ncr:1_{D59B26D7-304D-4A44-BA7B-91621A4B9D81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2-02-31" sheetId="1" r:id="rId1"/>
    <sheet name="FORMULÁŘ 8 - rekap poplatků" sheetId="2" r:id="rId2"/>
  </sheets>
  <definedNames>
    <definedName name="_xlnm._FilterDatabase" localSheetId="0" hidden="1">'PS 52-02-31'!$A$11:$H$446</definedName>
    <definedName name="_xlnm.Print_Area" localSheetId="1">'FORMULÁŘ 8 - rekap poplatků'!$A$1:$K$74</definedName>
    <definedName name="_xlnm.Print_Area" localSheetId="0">'PS 52-02-31'!$A$1:$H$55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5" i="1" l="1"/>
  <c r="H47" i="1" l="1"/>
  <c r="H46" i="1"/>
  <c r="H45" i="1"/>
  <c r="H43" i="1"/>
  <c r="H42" i="1"/>
  <c r="H39" i="1"/>
  <c r="H40" i="1"/>
  <c r="H41" i="1"/>
  <c r="H44" i="1"/>
  <c r="H35" i="1"/>
  <c r="H34" i="1"/>
  <c r="H28" i="1"/>
  <c r="H29" i="1"/>
  <c r="H30" i="1"/>
  <c r="H31" i="1"/>
  <c r="H32" i="1"/>
  <c r="H33" i="1"/>
  <c r="H36" i="1"/>
  <c r="H37" i="1"/>
  <c r="H38" i="1"/>
  <c r="H21" i="1"/>
  <c r="H20" i="1"/>
  <c r="H19" i="1"/>
  <c r="H18" i="1"/>
  <c r="H16" i="1"/>
  <c r="H17" i="1"/>
  <c r="H49" i="1"/>
  <c r="H48" i="1"/>
  <c r="H14" i="1" l="1"/>
  <c r="H50" i="1"/>
  <c r="H27" i="1"/>
  <c r="H26" i="1"/>
  <c r="H25" i="1"/>
  <c r="H24" i="1"/>
  <c r="H23" i="1"/>
  <c r="H22" i="1"/>
  <c r="I71" i="2" l="1"/>
  <c r="K71" i="2" s="1"/>
  <c r="I72" i="2"/>
  <c r="K72" i="2" s="1"/>
  <c r="I73" i="2"/>
  <c r="K73" i="2" s="1"/>
  <c r="I55" i="2" l="1"/>
  <c r="K55" i="2" s="1"/>
  <c r="A14" i="1" l="1"/>
  <c r="A15" i="1" l="1"/>
  <c r="A16" i="1" s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A17" i="1" l="1"/>
  <c r="A18" i="1" s="1"/>
  <c r="A19" i="1" s="1"/>
  <c r="K4" i="2"/>
  <c r="C6" i="2"/>
  <c r="C5" i="2"/>
  <c r="C3" i="2"/>
  <c r="A20" i="1" l="1"/>
  <c r="A21" i="1" s="1"/>
  <c r="I70" i="2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K47" i="2"/>
  <c r="I46" i="2"/>
  <c r="K46" i="2" s="1"/>
  <c r="I45" i="2"/>
  <c r="K45" i="2" s="1"/>
  <c r="K44" i="2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A22" i="1" l="1"/>
  <c r="K74" i="2"/>
  <c r="G13" i="1" s="1"/>
  <c r="H13" i="1" s="1"/>
  <c r="A23" i="1" l="1"/>
  <c r="A24" i="1"/>
  <c r="A25" i="1" s="1"/>
  <c r="A26" i="1" s="1"/>
  <c r="A27" i="1" s="1"/>
  <c r="A28" i="1" s="1"/>
  <c r="A29" i="1" s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D5" i="1"/>
  <c r="A30" i="1" l="1"/>
  <c r="A31" i="1" s="1"/>
  <c r="A32" i="1" s="1"/>
  <c r="A33" i="1" s="1"/>
  <c r="A34" i="1" s="1"/>
  <c r="A35" i="1" s="1"/>
  <c r="A36" i="1" s="1"/>
  <c r="G1" i="1"/>
  <c r="A37" i="1" l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  <comment ref="D16" authorId="0" shapeId="0" xr:uid="{32C1DCD1-19A3-4079-971A-8343213BB0E7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Přesný název položky</t>
        </r>
        <r>
          <rPr>
            <i/>
            <sz val="10"/>
            <color indexed="81"/>
            <rFont val="Arial"/>
            <family val="2"/>
            <charset val="238"/>
          </rPr>
          <t xml:space="preserve"> dle cenové soustavy, nebo vlastní název v případě položky mimo cenovou soustavu.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D42" authorId="0" shapeId="0" xr:uid="{3951B539-0E74-44A7-9881-732293947E36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Přesný název položky</t>
        </r>
        <r>
          <rPr>
            <i/>
            <sz val="10"/>
            <color indexed="81"/>
            <rFont val="Arial"/>
            <family val="2"/>
            <charset val="238"/>
          </rPr>
          <t xml:space="preserve"> dle cenové soustavy, nebo vlastní název v případě položky mimo cenovou soustavu.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D48" authorId="0" shapeId="0" xr:uid="{00952390-40F4-4339-8780-E422E492959B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Přesný název položky</t>
        </r>
        <r>
          <rPr>
            <i/>
            <sz val="10"/>
            <color indexed="81"/>
            <rFont val="Arial"/>
            <family val="2"/>
            <charset val="238"/>
          </rPr>
          <t xml:space="preserve"> dle cenové soustavy, nebo vlastní název v případě položky mimo cenovou soustavu.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<sst xmlns="http://schemas.openxmlformats.org/spreadsheetml/2006/main" count="554" uniqueCount="250">
  <si>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</si>
  <si>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</si>
  <si>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</si>
  <si>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</si>
  <si>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</si>
  <si>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</si>
  <si>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</si>
  <si>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</si>
  <si>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</si>
  <si>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</si>
  <si>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</si>
  <si>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</si>
  <si>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</si>
  <si>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</si>
  <si>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</si>
  <si>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</si>
  <si>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</si>
  <si>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</si>
  <si>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</si>
  <si>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</si>
  <si>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</si>
  <si>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</si>
  <si>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</si>
  <si>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</si>
  <si>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</si>
  <si>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</si>
  <si>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</si>
  <si>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</si>
  <si>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</si>
  <si>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</si>
  <si>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</si>
  <si>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</si>
  <si>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</si>
  <si>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</si>
  <si>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</si>
  <si>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</si>
  <si>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</si>
  <si>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</si>
  <si>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</si>
  <si>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</si>
  <si>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</si>
  <si>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</si>
  <si>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</si>
  <si>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</si>
  <si>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</si>
  <si>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</si>
  <si>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</si>
  <si>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</si>
  <si>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</si>
  <si>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</si>
  <si>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</si>
  <si>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</si>
  <si>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</si>
  <si>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</si>
  <si>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</si>
  <si>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</si>
  <si>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</si>
  <si>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</si>
  <si>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</si>
  <si>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</si>
  <si>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</si>
  <si>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</si>
  <si>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</si>
  <si>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</si>
  <si>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</si>
  <si>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</si>
  <si>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</si>
  <si>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</si>
  <si>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</si>
  <si>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</si>
  <si>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</si>
  <si>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</si>
  <si>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</si>
  <si>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</si>
  <si>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</si>
  <si>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</si>
  <si>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</si>
  <si>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</si>
  <si>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</si>
  <si>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</si>
  <si>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</si>
  <si>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</si>
  <si>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</si>
  <si>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</si>
  <si>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</si>
  <si>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</si>
  <si>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</si>
  <si>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</si>
  <si>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</si>
  <si>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</si>
  <si>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</si>
  <si>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</si>
  <si>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</si>
  <si>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</si>
  <si>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</si>
  <si>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</si>
  <si>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</si>
  <si>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</si>
  <si>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</si>
  <si>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</si>
  <si>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</si>
  <si>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</si>
  <si>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</si>
  <si>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</si>
  <si>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</si>
  <si>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</si>
  <si>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</si>
  <si>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</si>
  <si>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</si>
  <si>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</si>
  <si>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</si>
  <si>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</si>
  <si>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</si>
  <si>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</si>
  <si>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</si>
  <si>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</si>
  <si>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</si>
  <si>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</si>
  <si>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</si>
  <si>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</si>
  <si>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</si>
  <si>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</si>
  <si>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</si>
  <si>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</si>
  <si>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</si>
  <si>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</si>
  <si>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</si>
  <si>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</si>
  <si>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</si>
  <si>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</si>
  <si>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</si>
  <si>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</si>
  <si>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</si>
  <si>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</si>
  <si>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</si>
  <si>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</si>
  <si>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</si>
  <si>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</si>
  <si>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</si>
  <si>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</si>
  <si>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</si>
  <si>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</si>
  <si>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</si>
  <si>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</si>
  <si>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</si>
  <si>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</si>
  <si>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</si>
  <si>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</si>
  <si>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</si>
  <si>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</si>
  <si>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</si>
  <si>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</si>
  <si>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</si>
  <si>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</si>
  <si>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</si>
  <si>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</si>
  <si>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</si>
  <si>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</si>
  <si>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</si>
  <si>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</si>
  <si>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</si>
  <si>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</si>
  <si>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</si>
  <si>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52-02-31</t>
  </si>
  <si>
    <t>ŽST Chrastava, telefonní zapojovač a technologická datová síť</t>
  </si>
  <si>
    <t>Rekonstrukce ŽST Chrastava</t>
  </si>
  <si>
    <t>STOSMOL, s.r.o.</t>
  </si>
  <si>
    <t>OTSKP_2019</t>
  </si>
  <si>
    <t>75M311</t>
  </si>
  <si>
    <t>DIGITÁLNÍ TELEFONIE A VOIP, TELEFONNÍ PŘÍSTROJ DIGITÁLNÍ ZÁKLADNÍ - DODÁVKA</t>
  </si>
  <si>
    <t>KUS</t>
  </si>
  <si>
    <t>75M31X</t>
  </si>
  <si>
    <t>DIGITÁLNÍ TELEFONIE A VOIP, TELEFONNÍ PŘÍSTROJ DIGITÁLNÍ ZÁKLADNÍ - MONTÁŽ</t>
  </si>
  <si>
    <t>75JB4X</t>
  </si>
  <si>
    <t>DATOVÝ ROZVADĚČ 19" 800X800 - MONTÁŽ</t>
  </si>
  <si>
    <t>75JB4Y</t>
  </si>
  <si>
    <t>DATOVÝ ROZVADĚČ 19" 800X800 - DEMONTÁŽ</t>
  </si>
  <si>
    <t>75JA5X</t>
  </si>
  <si>
    <t>ROZVADĚČ STRUKT. KABELÁŽE, MONTÁŽ ORGANIZARU, PATCHPANELU</t>
  </si>
  <si>
    <t>75JA53</t>
  </si>
  <si>
    <t>ROZVADĚČ STRUKT. KABELÁŽE, ORGANIZAR-DODÁVKA</t>
  </si>
  <si>
    <t>75JA55</t>
  </si>
  <si>
    <t>ROZVADĚČ STRUKT. KABELÁŽE, PATCHPANEL, ZÁSUVKA RJ45, DODÁVKA, MONTÁŽ, UKONČ. KABELU</t>
  </si>
  <si>
    <t>75J111</t>
  </si>
  <si>
    <t>NOSNÁ LIŠTA PLASTOVÁ</t>
  </si>
  <si>
    <t>M</t>
  </si>
  <si>
    <t>75J11X</t>
  </si>
  <si>
    <t>NOSNÁ LIŠTA PLASTOVÁ - MONTÁŽ</t>
  </si>
  <si>
    <t>75JA23</t>
  </si>
  <si>
    <t>ZÁSUVKA DATOVÁ RJ45 DO LIŠTOVÉHO ROZVODU</t>
  </si>
  <si>
    <t>75JA2X</t>
  </si>
  <si>
    <t>ZÁSUVKA DATOVÁ RJ45 - MONTÁŽ</t>
  </si>
  <si>
    <t>75M912</t>
  </si>
  <si>
    <t>DATOVÁ INFRASTRUKTURA LAN, SWITCH ETHERNET L2 - 24X10/100 + 2XUPLINK</t>
  </si>
  <si>
    <t>75B581</t>
  </si>
  <si>
    <t>KLIMATIZACE TYPU SPLIT VENKOVNÍ A VNITŘNÍ JEDNOTKA - DODÁVKA</t>
  </si>
  <si>
    <t>75JB43</t>
  </si>
  <si>
    <t>DATOVÝ ROZVADĚČ 19" 800X800 DO 47 U</t>
  </si>
  <si>
    <t>75J921</t>
  </si>
  <si>
    <t>OPTICKÝ PATCHCORD SINGLEMODE DO 5 M</t>
  </si>
  <si>
    <t>75J92X</t>
  </si>
  <si>
    <t>OPTICKÝ PATCHCORD SINGLEMODE - MONTÁŽ</t>
  </si>
  <si>
    <t>75K213</t>
  </si>
  <si>
    <t>NAPÁJECÍ ZDROJ 12 V DC PŘES 10 A</t>
  </si>
  <si>
    <t>75K21X</t>
  </si>
  <si>
    <t>NAPÁJECÍ ZDROJ 12 V DC - MONTÁŽ</t>
  </si>
  <si>
    <t>75K232</t>
  </si>
  <si>
    <t>NAPÁJECÍ ZDROJ 48 V DC DO 10 A</t>
  </si>
  <si>
    <t>75K23X</t>
  </si>
  <si>
    <t>NAPÁJECÍ ZDROJ 48 V DC - MONTÁŽ</t>
  </si>
  <si>
    <t>75K331</t>
  </si>
  <si>
    <t>ZÁLOŽNÍ ZDROJ UPS 230 V DO 3000 VA - DODÁVKA</t>
  </si>
  <si>
    <t>75K33X</t>
  </si>
  <si>
    <t>ZÁLOŽNÍ ZDROJ UPS 230 V DO 3000 VA - MONTÁŽ</t>
  </si>
  <si>
    <t>75K321</t>
  </si>
  <si>
    <t>ZÁLOŽNÍ ZDROJ UPS 230 V DO 1000 VA - DODÁVKA</t>
  </si>
  <si>
    <t>75K32X</t>
  </si>
  <si>
    <t>ZÁLOŽNÍ ZDROJ UPS 230 V DO 1000 VA - MONTÁŽ</t>
  </si>
  <si>
    <t>75K413</t>
  </si>
  <si>
    <t>MĚNIČ NAPĚTÍ (STŘÍDAČ) 48 V DC/230 V AC DO 1000 VA</t>
  </si>
  <si>
    <t>75K41Y</t>
  </si>
  <si>
    <t>MĚNIČ NAPĚTÍ (STŘÍDAČ) 48 V DC/230 V AC - MONTÁŽ</t>
  </si>
  <si>
    <t>AKUMULÁTOROVÁ BATERIE PŘES 2000 VAH - DODÁVKA</t>
  </si>
  <si>
    <t>75K651</t>
  </si>
  <si>
    <t>AKUMULÁTOROVÁ BATERIE PŘES 2000 VAH - MONTÁŽ</t>
  </si>
  <si>
    <t>75K65X</t>
  </si>
  <si>
    <t>75K671</t>
  </si>
  <si>
    <t>AKUMULÁTOROVÁ BATERIE - STOJAN/NOSIČ AKUMULÁTORŮ - DODÁVKA</t>
  </si>
  <si>
    <t>75K67X</t>
  </si>
  <si>
    <t>AKUMULÁTOROVÁ BATERIE - STOJAN/NOSIČ AKUMULÁTORŮ - MONTÁŽ</t>
  </si>
  <si>
    <t>75M421</t>
  </si>
  <si>
    <t>TELEFONNÍ ZAPOJOVAČ DIGITÁLNÍ, DISPEČERSKÝ TERMINÁL VOIP S DOTYKOVOU OBRAZOVKOU</t>
  </si>
  <si>
    <t>TELEFONNÍ ZAPOJOVAČ DIGITÁLNÍ, DISPEČERSKÝ TERMINÁL VOIP - MONTÁŽ</t>
  </si>
  <si>
    <t>75M42X</t>
  </si>
  <si>
    <t>75M262</t>
  </si>
  <si>
    <t>TELEFONNÍ ZAPOJOVAČ ANALOGOVÝ, NÁHRADNÍ ZAPOJOVAČ DO STOLU VÝPRAVČÍHO</t>
  </si>
  <si>
    <t>75M26X</t>
  </si>
  <si>
    <t>TELEFONNÍ ZAPOJOVAČ ANALOGOVÝ, NÁHRADNÍ ZAPOJOVAČ - MONTÁŽ</t>
  </si>
  <si>
    <t>75M931</t>
  </si>
  <si>
    <t>DATOVÁ INFRASTRUKTURA LAN, SWITCH ETHERNET L3 - 24X10/100/1000 + 4XUPLINK</t>
  </si>
  <si>
    <t>75M93X</t>
  </si>
  <si>
    <t>DATOVÁ INFRASTRUKTURA LAN, SWITCH ETHERNET L3 - MONTÁŽ</t>
  </si>
  <si>
    <t>75M852</t>
  </si>
  <si>
    <t>MEDIAKONVERTOR - MODUL (ŠASÍ) DO 6 SLOTŮ</t>
  </si>
  <si>
    <t>75M854</t>
  </si>
  <si>
    <t>MEDIAKONVERTOR - KARTA ETHERNET</t>
  </si>
  <si>
    <t>Ostatní práce, kabeláže apod.</t>
  </si>
  <si>
    <t>KOMPLET</t>
  </si>
  <si>
    <t>75B587</t>
  </si>
  <si>
    <t>KLIMATIZACE TYPU SPLIT VENKOVNÍ A VNITŘNÍ JEDNOTKA -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</si>
</sst>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  <numFmt numFmtId="169" formatCode="#,##0.00\ &quot;Kč&quot;"/>
  </numFmts>
  <fonts count="4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  <xf numFmtId="0" fontId="8" fillId="0" borderId="0">
      <alignment vertical="center"/>
    </xf>
  </cellStyleXfs>
  <cellXfs count="184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3" fontId="30" fillId="5" borderId="32" xfId="3" applyNumberFormat="1" applyFont="1" applyFill="1" applyBorder="1" applyAlignment="1">
      <alignment horizontal="center"/>
    </xf>
    <xf numFmtId="0" fontId="30" fillId="5" borderId="32" xfId="3" applyFont="1" applyFill="1" applyBorder="1" applyAlignment="1">
      <alignment horizontal="center"/>
    </xf>
    <xf numFmtId="0" fontId="30" fillId="5" borderId="22" xfId="3" applyFont="1" applyFill="1" applyBorder="1"/>
    <xf numFmtId="4" fontId="31" fillId="0" borderId="32" xfId="3" applyNumberFormat="1" applyFont="1" applyFill="1" applyBorder="1" applyAlignment="1" applyProtection="1">
      <alignment horizontal="right"/>
      <protection locked="0"/>
    </xf>
    <xf numFmtId="166" fontId="30" fillId="5" borderId="32" xfId="3" applyNumberFormat="1" applyFont="1" applyFill="1" applyBorder="1"/>
    <xf numFmtId="167" fontId="30" fillId="6" borderId="33" xfId="3" applyNumberFormat="1" applyFont="1" applyFill="1" applyBorder="1" applyProtection="1">
      <protection locked="0"/>
    </xf>
    <xf numFmtId="168" fontId="32" fillId="0" borderId="34" xfId="3" applyNumberFormat="1" applyFont="1" applyBorder="1" applyAlignment="1" applyProtection="1">
      <alignment horizontal="center"/>
      <protection locked="0"/>
    </xf>
    <xf numFmtId="44" fontId="30" fillId="6" borderId="34" xfId="3" applyNumberFormat="1" applyFont="1" applyFill="1" applyBorder="1" applyProtection="1">
      <protection locked="0"/>
    </xf>
    <xf numFmtId="0" fontId="27" fillId="0" borderId="0" xfId="3" applyFont="1"/>
    <xf numFmtId="0" fontId="30" fillId="5" borderId="35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2" xfId="3" applyNumberFormat="1" applyFont="1" applyFill="1" applyBorder="1" applyProtection="1">
      <protection locked="0"/>
    </xf>
    <xf numFmtId="0" fontId="30" fillId="5" borderId="32" xfId="3" applyFont="1" applyFill="1" applyBorder="1"/>
    <xf numFmtId="168" fontId="32" fillId="0" borderId="36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167" fontId="30" fillId="6" borderId="9" xfId="3" applyNumberFormat="1" applyFont="1" applyFill="1" applyBorder="1" applyProtection="1">
      <protection locked="0"/>
    </xf>
    <xf numFmtId="3" fontId="30" fillId="5" borderId="37" xfId="3" applyNumberFormat="1" applyFont="1" applyFill="1" applyBorder="1" applyAlignment="1">
      <alignment horizontal="center"/>
    </xf>
    <xf numFmtId="0" fontId="30" fillId="5" borderId="37" xfId="3" applyFont="1" applyFill="1" applyBorder="1" applyAlignment="1">
      <alignment horizontal="center"/>
    </xf>
    <xf numFmtId="0" fontId="30" fillId="5" borderId="38" xfId="3" applyFont="1" applyFill="1" applyBorder="1"/>
    <xf numFmtId="166" fontId="35" fillId="5" borderId="32" xfId="3" applyNumberFormat="1" applyFont="1" applyFill="1" applyBorder="1"/>
    <xf numFmtId="168" fontId="32" fillId="0" borderId="39" xfId="3" applyNumberFormat="1" applyFont="1" applyBorder="1" applyAlignment="1" applyProtection="1">
      <alignment horizontal="center"/>
      <protection locked="0"/>
    </xf>
    <xf numFmtId="44" fontId="30" fillId="6" borderId="39" xfId="3" applyNumberFormat="1" applyFont="1" applyFill="1" applyBorder="1" applyProtection="1">
      <protection locked="0"/>
    </xf>
    <xf numFmtId="0" fontId="29" fillId="5" borderId="40" xfId="3" applyFont="1" applyFill="1" applyBorder="1" applyAlignment="1">
      <alignment horizontal="left"/>
    </xf>
    <xf numFmtId="0" fontId="29" fillId="5" borderId="41" xfId="3" applyFont="1" applyFill="1" applyBorder="1"/>
    <xf numFmtId="0" fontId="30" fillId="5" borderId="41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7" fillId="0" borderId="43" xfId="0" applyNumberFormat="1" applyFont="1" applyFill="1" applyBorder="1" applyAlignment="1" applyProtection="1">
      <alignment horizontal="center" vertical="center"/>
      <protection locked="0"/>
    </xf>
    <xf numFmtId="0" fontId="7" fillId="0" borderId="43" xfId="0" applyFont="1" applyFill="1" applyBorder="1" applyAlignment="1" applyProtection="1">
      <alignment horizontal="center" vertical="center"/>
      <protection locked="0"/>
    </xf>
    <xf numFmtId="0" fontId="9" fillId="0" borderId="44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4" xfId="0" applyFont="1" applyFill="1" applyBorder="1" applyAlignment="1" applyProtection="1">
      <alignment horizontal="center" vertical="center"/>
      <protection locked="0"/>
    </xf>
    <xf numFmtId="164" fontId="7" fillId="0" borderId="44" xfId="0" applyNumberFormat="1" applyFont="1" applyFill="1" applyBorder="1" applyAlignment="1" applyProtection="1">
      <alignment horizontal="center" vertical="center"/>
      <protection locked="0"/>
    </xf>
    <xf numFmtId="4" fontId="10" fillId="0" borderId="44" xfId="1" applyNumberFormat="1" applyFont="1" applyFill="1" applyBorder="1" applyAlignment="1" applyProtection="1">
      <alignment horizontal="right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7" fontId="30" fillId="6" borderId="45" xfId="3" applyNumberFormat="1" applyFont="1" applyFill="1" applyBorder="1" applyProtection="1">
      <protection locked="0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49" fontId="7" fillId="0" borderId="13" xfId="0" applyNumberFormat="1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9" fillId="0" borderId="13" xfId="8" applyFont="1" applyBorder="1" applyAlignment="1" applyProtection="1">
      <alignment horizontal="left" vertical="center" wrapText="1"/>
      <protection locked="0"/>
    </xf>
    <xf numFmtId="164" fontId="7" fillId="0" borderId="13" xfId="0" applyNumberFormat="1" applyFont="1" applyBorder="1" applyAlignment="1" applyProtection="1">
      <alignment horizontal="center" vertical="center"/>
      <protection locked="0"/>
    </xf>
    <xf numFmtId="49" fontId="7" fillId="0" borderId="15" xfId="0" applyNumberFormat="1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center" vertical="center"/>
      <protection locked="0"/>
    </xf>
    <xf numFmtId="0" fontId="9" fillId="0" borderId="46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6" xfId="0" applyFont="1" applyFill="1" applyBorder="1" applyAlignment="1" applyProtection="1">
      <alignment horizontal="center" vertical="center"/>
      <protection locked="0"/>
    </xf>
    <xf numFmtId="164" fontId="7" fillId="0" borderId="46" xfId="0" applyNumberFormat="1" applyFont="1" applyFill="1" applyBorder="1" applyAlignment="1" applyProtection="1">
      <alignment horizontal="center" vertical="center"/>
      <protection locked="0"/>
    </xf>
    <xf numFmtId="4" fontId="10" fillId="0" borderId="46" xfId="1" applyNumberFormat="1" applyFont="1" applyFill="1" applyBorder="1" applyAlignment="1" applyProtection="1">
      <alignment horizontal="right" vertical="center"/>
      <protection locked="0"/>
    </xf>
    <xf numFmtId="4" fontId="10" fillId="0" borderId="13" xfId="8" applyNumberFormat="1" applyFont="1" applyBorder="1" applyAlignment="1" applyProtection="1">
      <alignment horizontal="right" vertical="center"/>
      <protection locked="0"/>
    </xf>
    <xf numFmtId="0" fontId="9" fillId="0" borderId="13" xfId="1" applyFont="1" applyBorder="1" applyAlignment="1" applyProtection="1">
      <alignment horizontal="left" vertical="center" wrapText="1"/>
      <protection locked="0"/>
    </xf>
    <xf numFmtId="4" fontId="10" fillId="0" borderId="13" xfId="1" applyNumberFormat="1" applyFont="1" applyBorder="1" applyAlignment="1" applyProtection="1">
      <alignment horizontal="right" vertical="center"/>
      <protection locked="0"/>
    </xf>
    <xf numFmtId="4" fontId="10" fillId="0" borderId="47" xfId="1" applyNumberFormat="1" applyFont="1" applyBorder="1" applyAlignment="1" applyProtection="1">
      <alignment horizontal="right" vertical="center"/>
      <protection hidden="1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4" xfId="0" applyFont="1" applyFill="1" applyBorder="1" applyAlignment="1" applyProtection="1">
      <alignment horizontal="left" vertical="top" wrapText="1"/>
      <protection locked="0"/>
    </xf>
    <xf numFmtId="0" fontId="12" fillId="0" borderId="4" xfId="0" applyFont="1" applyFill="1" applyBorder="1" applyAlignment="1" applyProtection="1">
      <alignment horizontal="left" vertical="center"/>
      <protection hidden="1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3" fillId="2" borderId="20" xfId="0" applyNumberFormat="1" applyFont="1" applyFill="1" applyBorder="1" applyAlignment="1" applyProtection="1">
      <alignment horizontal="right" vertical="center"/>
      <protection locked="0"/>
    </xf>
    <xf numFmtId="49" fontId="43" fillId="2" borderId="7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  <xf numFmtId="0" fontId="5" fillId="0" borderId="42" xfId="0" applyFont="1" applyFill="1" applyBorder="1" applyAlignment="1" applyProtection="1">
      <alignment horizontal="center" vertical="center"/>
      <protection locked="0"/>
    </xf>
    <xf numFmtId="0" fontId="5" fillId="0" borderId="48" xfId="0" applyFont="1" applyFill="1" applyBorder="1" applyAlignment="1" applyProtection="1">
      <alignment horizontal="center" vertical="center"/>
      <protection locked="0"/>
    </xf>
    <xf numFmtId="0" fontId="8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164" fontId="5" fillId="0" borderId="32" xfId="0" applyNumberFormat="1" applyFont="1" applyFill="1" applyBorder="1" applyAlignment="1" applyProtection="1">
      <alignment horizontal="center" vertical="center"/>
      <protection locked="0"/>
    </xf>
    <xf numFmtId="4" fontId="11" fillId="0" borderId="32" xfId="1" applyNumberFormat="1" applyFont="1" applyFill="1" applyBorder="1" applyAlignment="1" applyProtection="1">
      <alignment horizontal="center" vertical="center"/>
      <protection locked="0"/>
    </xf>
    <xf numFmtId="4" fontId="9" fillId="0" borderId="49" xfId="1" applyNumberFormat="1" applyFont="1" applyFill="1" applyBorder="1" applyAlignment="1" applyProtection="1">
      <alignment horizontal="right" vertical="center"/>
      <protection hidden="1"/>
    </xf>
    <xf numFmtId="0" fontId="1" fillId="0" borderId="50" xfId="0" applyFont="1" applyFill="1" applyBorder="1" applyAlignment="1" applyProtection="1">
      <alignment horizontal="center" vertical="center"/>
      <protection hidden="1"/>
    </xf>
    <xf numFmtId="0" fontId="1" fillId="0" borderId="51" xfId="0" applyFont="1" applyFill="1" applyBorder="1" applyAlignment="1" applyProtection="1">
      <alignment horizontal="center" vertical="center"/>
      <protection hidden="1"/>
    </xf>
    <xf numFmtId="0" fontId="21" fillId="4" borderId="52" xfId="0" applyFont="1" applyFill="1" applyBorder="1" applyAlignment="1" applyProtection="1">
      <alignment horizontal="center" vertical="center" wrapText="1"/>
      <protection hidden="1"/>
    </xf>
    <xf numFmtId="0" fontId="21" fillId="4" borderId="53" xfId="0" applyFont="1" applyFill="1" applyBorder="1" applyAlignment="1" applyProtection="1">
      <alignment horizontal="center" vertical="center" wrapText="1"/>
      <protection hidden="1"/>
    </xf>
    <xf numFmtId="44" fontId="3" fillId="4" borderId="53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44" fontId="3" fillId="4" borderId="54" xfId="0" applyNumberFormat="1" applyFont="1" applyFill="1" applyBorder="1" applyAlignment="1" applyProtection="1">
      <alignment horizontal="center" vertical="center"/>
      <protection hidden="1"/>
    </xf>
    <xf numFmtId="0" fontId="12" fillId="0" borderId="55" xfId="0" applyFont="1" applyFill="1" applyBorder="1" applyAlignment="1" applyProtection="1">
      <alignment horizontal="left" vertical="top"/>
      <protection hidden="1"/>
    </xf>
    <xf numFmtId="49" fontId="43" fillId="2" borderId="56" xfId="0" applyNumberFormat="1" applyFont="1" applyFill="1" applyBorder="1" applyAlignment="1" applyProtection="1">
      <alignment horizontal="right" vertical="center"/>
      <protection locked="0"/>
    </xf>
    <xf numFmtId="0" fontId="12" fillId="0" borderId="55" xfId="0" applyFont="1" applyFill="1" applyBorder="1" applyAlignment="1" applyProtection="1">
      <alignment horizontal="left" vertical="center"/>
      <protection hidden="1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12" fillId="0" borderId="57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14" fontId="11" fillId="2" borderId="58" xfId="0" applyNumberFormat="1" applyFont="1" applyFill="1" applyBorder="1" applyAlignment="1" applyProtection="1">
      <alignment horizontal="center" vertical="center"/>
      <protection locked="0"/>
    </xf>
    <xf numFmtId="0" fontId="6" fillId="3" borderId="59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3" xfId="0" applyFont="1" applyFill="1" applyBorder="1" applyAlignment="1" applyProtection="1">
      <alignment horizontal="center" vertical="center" wrapText="1"/>
      <protection hidden="1"/>
    </xf>
    <xf numFmtId="0" fontId="7" fillId="3" borderId="47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60" xfId="0" applyFont="1" applyFill="1" applyBorder="1" applyAlignment="1" applyProtection="1">
      <alignment horizontal="center" vertical="center"/>
      <protection locked="0"/>
    </xf>
    <xf numFmtId="4" fontId="9" fillId="0" borderId="61" xfId="1" applyNumberFormat="1" applyFont="1" applyFill="1" applyBorder="1" applyAlignment="1" applyProtection="1">
      <alignment horizontal="right" vertical="center"/>
      <protection hidden="1"/>
    </xf>
    <xf numFmtId="0" fontId="9" fillId="0" borderId="31" xfId="0" applyFont="1" applyFill="1" applyBorder="1" applyAlignment="1" applyProtection="1">
      <alignment horizontal="center" vertical="center"/>
      <protection locked="0"/>
    </xf>
    <xf numFmtId="169" fontId="10" fillId="0" borderId="47" xfId="8" applyNumberFormat="1" applyFont="1" applyBorder="1" applyAlignment="1" applyProtection="1">
      <alignment horizontal="right" vertical="center"/>
      <protection locked="0"/>
    </xf>
    <xf numFmtId="0" fontId="5" fillId="0" borderId="35" xfId="0" applyFont="1" applyFill="1" applyBorder="1" applyAlignment="1" applyProtection="1">
      <alignment horizontal="center" vertical="center"/>
      <protection locked="0"/>
    </xf>
    <xf numFmtId="0" fontId="5" fillId="0" borderId="62" xfId="0" applyFont="1" applyFill="1" applyBorder="1" applyAlignment="1" applyProtection="1">
      <alignment horizontal="center" vertical="center"/>
      <protection locked="0"/>
    </xf>
    <xf numFmtId="49" fontId="7" fillId="0" borderId="63" xfId="0" applyNumberFormat="1" applyFont="1" applyBorder="1" applyAlignment="1" applyProtection="1">
      <alignment horizontal="center" vertical="center"/>
      <protection locked="0"/>
    </xf>
    <xf numFmtId="0" fontId="7" fillId="0" borderId="63" xfId="0" applyFont="1" applyBorder="1" applyAlignment="1" applyProtection="1">
      <alignment horizontal="center" vertical="center"/>
      <protection locked="0"/>
    </xf>
    <xf numFmtId="0" fontId="9" fillId="0" borderId="63" xfId="8" applyFont="1" applyBorder="1" applyAlignment="1" applyProtection="1">
      <alignment horizontal="left" vertical="center" wrapText="1"/>
      <protection locked="0"/>
    </xf>
    <xf numFmtId="164" fontId="7" fillId="0" borderId="63" xfId="0" applyNumberFormat="1" applyFont="1" applyBorder="1" applyAlignment="1" applyProtection="1">
      <alignment horizontal="center" vertical="center"/>
      <protection locked="0"/>
    </xf>
    <xf numFmtId="4" fontId="10" fillId="0" borderId="63" xfId="8" applyNumberFormat="1" applyFont="1" applyBorder="1" applyAlignment="1" applyProtection="1">
      <alignment horizontal="right" vertical="center"/>
      <protection locked="0"/>
    </xf>
    <xf numFmtId="169" fontId="10" fillId="0" borderId="45" xfId="8" applyNumberFormat="1" applyFont="1" applyBorder="1" applyAlignment="1" applyProtection="1">
      <alignment horizontal="right" vertical="center"/>
      <protection locked="0"/>
    </xf>
  </cellXfs>
  <cellStyles count="9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 3 2" xfId="8" xr:uid="{798BB60F-7714-4CA1-B432-BAFBB0BDFB5F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12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51"/>
  <sheetViews>
    <sheetView showZeros="0" tabSelected="1" view="pageBreakPreview" zoomScaleNormal="85" zoomScaleSheetLayoutView="100" workbookViewId="0">
      <selection sqref="A1:D1"/>
    </sheetView>
  </sheetViews>
  <sheetFormatPr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x14ac:dyDescent="0.25">
      <c r="A1" s="150" t="s">
        <v>5</v>
      </c>
      <c r="B1" s="151"/>
      <c r="C1" s="151"/>
      <c r="D1" s="151"/>
      <c r="E1" s="152" t="s">
        <v>150</v>
      </c>
      <c r="F1" s="153"/>
      <c r="G1" s="154">
        <f>SUM(H12:H10013)</f>
        <v>0</v>
      </c>
      <c r="H1" s="155"/>
    </row>
    <row r="2" spans="1:8" ht="37.5" customHeight="1" thickBot="1" x14ac:dyDescent="0.3">
      <c r="A2" s="156" t="s">
        <v>6</v>
      </c>
      <c r="B2" s="106" t="s">
        <v>165</v>
      </c>
      <c r="C2" s="106"/>
      <c r="D2" s="106"/>
      <c r="E2" s="116"/>
      <c r="F2" s="117"/>
      <c r="G2" s="118"/>
      <c r="H2" s="157"/>
    </row>
    <row r="3" spans="1:8" ht="30.75" customHeight="1" thickTop="1" x14ac:dyDescent="0.25">
      <c r="A3" s="158" t="s">
        <v>7</v>
      </c>
      <c r="B3" s="103"/>
      <c r="C3" s="107" t="s">
        <v>164</v>
      </c>
      <c r="D3" s="107"/>
      <c r="E3" s="111" t="s">
        <v>163</v>
      </c>
      <c r="F3" s="112"/>
      <c r="G3" s="112"/>
      <c r="H3" s="159"/>
    </row>
    <row r="4" spans="1:8" ht="18" customHeight="1" x14ac:dyDescent="0.25">
      <c r="A4" s="160" t="s">
        <v>8</v>
      </c>
      <c r="B4" s="108"/>
      <c r="C4" s="88" t="s">
        <v>149</v>
      </c>
      <c r="D4" s="4"/>
      <c r="E4" s="109" t="s">
        <v>1</v>
      </c>
      <c r="F4" s="110"/>
      <c r="G4" s="115"/>
      <c r="H4" s="161"/>
    </row>
    <row r="5" spans="1:8" ht="18" customHeight="1" x14ac:dyDescent="0.25">
      <c r="A5" s="160" t="s">
        <v>9</v>
      </c>
      <c r="B5" s="108"/>
      <c r="C5" s="5" t="s">
        <v>10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29" t="s">
        <v>2</v>
      </c>
      <c r="F5" s="130"/>
      <c r="G5" s="113"/>
      <c r="H5" s="162"/>
    </row>
    <row r="6" spans="1:8" ht="18" customHeight="1" x14ac:dyDescent="0.25">
      <c r="A6" s="163" t="s">
        <v>11</v>
      </c>
      <c r="B6" s="131"/>
      <c r="C6" s="127" t="s">
        <v>166</v>
      </c>
      <c r="D6" s="128"/>
      <c r="E6" s="129" t="s">
        <v>3</v>
      </c>
      <c r="F6" s="130"/>
      <c r="G6" s="114">
        <v>2019</v>
      </c>
      <c r="H6" s="162"/>
    </row>
    <row r="7" spans="1:8" ht="18" customHeight="1" thickBot="1" x14ac:dyDescent="0.3">
      <c r="A7" s="164"/>
      <c r="B7" s="132"/>
      <c r="C7" s="121" t="s">
        <v>162</v>
      </c>
      <c r="D7" s="122"/>
      <c r="E7" s="104" t="s">
        <v>4</v>
      </c>
      <c r="F7" s="105"/>
      <c r="G7" s="133">
        <v>43579</v>
      </c>
      <c r="H7" s="165"/>
    </row>
    <row r="8" spans="1:8" ht="15" customHeight="1" x14ac:dyDescent="0.25">
      <c r="A8" s="166" t="s">
        <v>12</v>
      </c>
      <c r="B8" s="123" t="s">
        <v>13</v>
      </c>
      <c r="C8" s="123" t="s">
        <v>19</v>
      </c>
      <c r="D8" s="125" t="s">
        <v>14</v>
      </c>
      <c r="E8" s="125" t="s">
        <v>0</v>
      </c>
      <c r="F8" s="125" t="s">
        <v>15</v>
      </c>
      <c r="G8" s="119" t="s">
        <v>18</v>
      </c>
      <c r="H8" s="167"/>
    </row>
    <row r="9" spans="1:8" x14ac:dyDescent="0.25">
      <c r="A9" s="168"/>
      <c r="B9" s="124"/>
      <c r="C9" s="124"/>
      <c r="D9" s="126"/>
      <c r="E9" s="126"/>
      <c r="F9" s="126"/>
      <c r="G9" s="120"/>
      <c r="H9" s="169"/>
    </row>
    <row r="10" spans="1:8" x14ac:dyDescent="0.25">
      <c r="A10" s="168"/>
      <c r="B10" s="124"/>
      <c r="C10" s="124"/>
      <c r="D10" s="126"/>
      <c r="E10" s="126"/>
      <c r="F10" s="126"/>
      <c r="G10" s="12" t="s">
        <v>16</v>
      </c>
      <c r="H10" s="170" t="s">
        <v>17</v>
      </c>
    </row>
    <row r="11" spans="1:8" x14ac:dyDescent="0.25">
      <c r="A11" s="171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70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ht="15.75" thickBot="1" x14ac:dyDescent="0.3">
      <c r="A13" s="172">
        <v>1</v>
      </c>
      <c r="B13" s="76" t="s">
        <v>145</v>
      </c>
      <c r="C13" s="77" t="s">
        <v>146</v>
      </c>
      <c r="D13" s="78" t="s">
        <v>147</v>
      </c>
      <c r="E13" s="79" t="s">
        <v>148</v>
      </c>
      <c r="F13" s="80">
        <v>1</v>
      </c>
      <c r="G13" s="81">
        <f>'FORMULÁŘ 8 - rekap poplatků'!K74</f>
        <v>0</v>
      </c>
      <c r="H13" s="173">
        <f t="shared" ref="H13" si="0">ROUND(G13*F13,2)</f>
        <v>0</v>
      </c>
    </row>
    <row r="14" spans="1:8" ht="15.75" thickTop="1" x14ac:dyDescent="0.25">
      <c r="A14" s="174">
        <f>1+MAX($A$13:A13)</f>
        <v>2</v>
      </c>
      <c r="B14" s="93" t="s">
        <v>194</v>
      </c>
      <c r="C14" s="94" t="s">
        <v>167</v>
      </c>
      <c r="D14" s="95" t="s">
        <v>195</v>
      </c>
      <c r="E14" s="96" t="s">
        <v>170</v>
      </c>
      <c r="F14" s="97">
        <v>1</v>
      </c>
      <c r="G14" s="98"/>
      <c r="H14" s="175">
        <f>ROUND((ROUND(F14,3))*(ROUND(G14,2)),2)</f>
        <v>0</v>
      </c>
    </row>
    <row r="15" spans="1:8" ht="15" customHeight="1" x14ac:dyDescent="0.25">
      <c r="A15" s="174">
        <f>1+MAX($A$13:A14)</f>
        <v>3</v>
      </c>
      <c r="B15" s="89" t="s">
        <v>248</v>
      </c>
      <c r="C15" s="90" t="s">
        <v>167</v>
      </c>
      <c r="D15" s="100" t="s">
        <v>249</v>
      </c>
      <c r="E15" s="90" t="s">
        <v>170</v>
      </c>
      <c r="F15" s="92">
        <v>1</v>
      </c>
      <c r="G15" s="101"/>
      <c r="H15" s="102">
        <f t="shared" ref="H15" si="1">ROUND(G15*F15,2)</f>
        <v>0</v>
      </c>
    </row>
    <row r="16" spans="1:8" x14ac:dyDescent="0.25">
      <c r="A16" s="174">
        <f>1+MAX($A$13:A15)</f>
        <v>4</v>
      </c>
      <c r="B16" s="89" t="s">
        <v>198</v>
      </c>
      <c r="C16" s="90" t="s">
        <v>167</v>
      </c>
      <c r="D16" s="91" t="s">
        <v>199</v>
      </c>
      <c r="E16" s="90" t="s">
        <v>170</v>
      </c>
      <c r="F16" s="92">
        <v>24</v>
      </c>
      <c r="G16" s="99"/>
      <c r="H16" s="175">
        <f t="shared" ref="H16:H17" si="2">ROUND((ROUND(F16,3))*(ROUND(G16,2)),2)</f>
        <v>0</v>
      </c>
    </row>
    <row r="17" spans="1:8" x14ac:dyDescent="0.25">
      <c r="A17" s="174">
        <f>1+MAX($A$13:A16)</f>
        <v>5</v>
      </c>
      <c r="B17" s="89" t="s">
        <v>200</v>
      </c>
      <c r="C17" s="90" t="s">
        <v>167</v>
      </c>
      <c r="D17" s="91" t="s">
        <v>201</v>
      </c>
      <c r="E17" s="90" t="s">
        <v>170</v>
      </c>
      <c r="F17" s="92">
        <v>24</v>
      </c>
      <c r="G17" s="99"/>
      <c r="H17" s="175">
        <f t="shared" si="2"/>
        <v>0</v>
      </c>
    </row>
    <row r="18" spans="1:8" x14ac:dyDescent="0.25">
      <c r="A18" s="174">
        <f>1+MAX($A$13:A17)</f>
        <v>6</v>
      </c>
      <c r="B18" s="89" t="s">
        <v>188</v>
      </c>
      <c r="C18" s="90" t="s">
        <v>167</v>
      </c>
      <c r="D18" s="91" t="s">
        <v>189</v>
      </c>
      <c r="E18" s="90" t="s">
        <v>170</v>
      </c>
      <c r="F18" s="92">
        <v>12</v>
      </c>
      <c r="G18" s="99"/>
      <c r="H18" s="175">
        <f t="shared" ref="H18:H27" si="3">ROUND((ROUND(F18,3))*(ROUND(G18,2)),2)</f>
        <v>0</v>
      </c>
    </row>
    <row r="19" spans="1:8" x14ac:dyDescent="0.25">
      <c r="A19" s="174">
        <f>1+MAX($A$13:A18)</f>
        <v>7</v>
      </c>
      <c r="B19" s="89" t="s">
        <v>190</v>
      </c>
      <c r="C19" s="90" t="s">
        <v>167</v>
      </c>
      <c r="D19" s="91" t="s">
        <v>191</v>
      </c>
      <c r="E19" s="90" t="s">
        <v>170</v>
      </c>
      <c r="F19" s="92">
        <v>6</v>
      </c>
      <c r="G19" s="99"/>
      <c r="H19" s="175">
        <f t="shared" si="3"/>
        <v>0</v>
      </c>
    </row>
    <row r="20" spans="1:8" x14ac:dyDescent="0.25">
      <c r="A20" s="174">
        <f>1+MAX($A$13:A19)</f>
        <v>8</v>
      </c>
      <c r="B20" s="89" t="s">
        <v>179</v>
      </c>
      <c r="C20" s="90" t="s">
        <v>167</v>
      </c>
      <c r="D20" s="91" t="s">
        <v>180</v>
      </c>
      <c r="E20" s="90" t="s">
        <v>170</v>
      </c>
      <c r="F20" s="92">
        <v>6</v>
      </c>
      <c r="G20" s="99"/>
      <c r="H20" s="175">
        <f t="shared" si="3"/>
        <v>0</v>
      </c>
    </row>
    <row r="21" spans="1:8" x14ac:dyDescent="0.25">
      <c r="A21" s="174">
        <f>1+MAX($A$13:A20)</f>
        <v>9</v>
      </c>
      <c r="B21" s="89" t="s">
        <v>177</v>
      </c>
      <c r="C21" s="90" t="s">
        <v>167</v>
      </c>
      <c r="D21" s="91" t="s">
        <v>178</v>
      </c>
      <c r="E21" s="90" t="s">
        <v>170</v>
      </c>
      <c r="F21" s="92">
        <v>6</v>
      </c>
      <c r="G21" s="99"/>
      <c r="H21" s="175">
        <f t="shared" si="3"/>
        <v>0</v>
      </c>
    </row>
    <row r="22" spans="1:8" x14ac:dyDescent="0.25">
      <c r="A22" s="174">
        <f>1+MAX($A$13:A21)</f>
        <v>10</v>
      </c>
      <c r="B22" s="89" t="s">
        <v>196</v>
      </c>
      <c r="C22" s="90" t="s">
        <v>167</v>
      </c>
      <c r="D22" s="91" t="s">
        <v>197</v>
      </c>
      <c r="E22" s="90" t="s">
        <v>170</v>
      </c>
      <c r="F22" s="92">
        <v>6</v>
      </c>
      <c r="G22" s="99"/>
      <c r="H22" s="175">
        <f t="shared" si="3"/>
        <v>0</v>
      </c>
    </row>
    <row r="23" spans="1:8" x14ac:dyDescent="0.25">
      <c r="A23" s="174">
        <f>1+MAX($A$13:A22)</f>
        <v>11</v>
      </c>
      <c r="B23" s="89" t="s">
        <v>173</v>
      </c>
      <c r="C23" s="90" t="s">
        <v>167</v>
      </c>
      <c r="D23" s="91" t="s">
        <v>174</v>
      </c>
      <c r="E23" s="90" t="s">
        <v>170</v>
      </c>
      <c r="F23" s="92">
        <v>6</v>
      </c>
      <c r="G23" s="99"/>
      <c r="H23" s="175">
        <f t="shared" si="3"/>
        <v>0</v>
      </c>
    </row>
    <row r="24" spans="1:8" x14ac:dyDescent="0.25">
      <c r="A24" s="174">
        <f>1+MAX($A$13:A23)</f>
        <v>12</v>
      </c>
      <c r="B24" s="89" t="s">
        <v>175</v>
      </c>
      <c r="C24" s="90" t="s">
        <v>167</v>
      </c>
      <c r="D24" s="91" t="s">
        <v>176</v>
      </c>
      <c r="E24" s="90" t="s">
        <v>170</v>
      </c>
      <c r="F24" s="92">
        <v>3</v>
      </c>
      <c r="G24" s="99"/>
      <c r="H24" s="175">
        <f t="shared" si="3"/>
        <v>0</v>
      </c>
    </row>
    <row r="25" spans="1:8" ht="22.5" x14ac:dyDescent="0.25">
      <c r="A25" s="174">
        <f>1+MAX($A$13:A24)</f>
        <v>13</v>
      </c>
      <c r="B25" s="89" t="s">
        <v>181</v>
      </c>
      <c r="C25" s="90" t="s">
        <v>167</v>
      </c>
      <c r="D25" s="91" t="s">
        <v>182</v>
      </c>
      <c r="E25" s="90" t="s">
        <v>170</v>
      </c>
      <c r="F25" s="92">
        <v>6</v>
      </c>
      <c r="G25" s="99"/>
      <c r="H25" s="175">
        <f t="shared" si="3"/>
        <v>0</v>
      </c>
    </row>
    <row r="26" spans="1:8" x14ac:dyDescent="0.25">
      <c r="A26" s="174">
        <f>1+MAX($A$13:A25)</f>
        <v>14</v>
      </c>
      <c r="B26" s="89" t="s">
        <v>183</v>
      </c>
      <c r="C26" s="90" t="s">
        <v>167</v>
      </c>
      <c r="D26" s="91" t="s">
        <v>184</v>
      </c>
      <c r="E26" s="90" t="s">
        <v>185</v>
      </c>
      <c r="F26" s="92">
        <v>60</v>
      </c>
      <c r="G26" s="99"/>
      <c r="H26" s="175">
        <f t="shared" si="3"/>
        <v>0</v>
      </c>
    </row>
    <row r="27" spans="1:8" x14ac:dyDescent="0.25">
      <c r="A27" s="174">
        <f>1+MAX($A$13:A26)</f>
        <v>15</v>
      </c>
      <c r="B27" s="89" t="s">
        <v>186</v>
      </c>
      <c r="C27" s="90" t="s">
        <v>167</v>
      </c>
      <c r="D27" s="91" t="s">
        <v>187</v>
      </c>
      <c r="E27" s="90" t="s">
        <v>185</v>
      </c>
      <c r="F27" s="92">
        <v>60</v>
      </c>
      <c r="G27" s="99"/>
      <c r="H27" s="175">
        <f t="shared" si="3"/>
        <v>0</v>
      </c>
    </row>
    <row r="28" spans="1:8" x14ac:dyDescent="0.25">
      <c r="A28" s="174">
        <f>1+MAX($A$13:A27)</f>
        <v>16</v>
      </c>
      <c r="B28" s="89" t="s">
        <v>202</v>
      </c>
      <c r="C28" s="90" t="s">
        <v>167</v>
      </c>
      <c r="D28" s="91" t="s">
        <v>203</v>
      </c>
      <c r="E28" s="90" t="s">
        <v>170</v>
      </c>
      <c r="F28" s="92">
        <v>4</v>
      </c>
      <c r="G28" s="99"/>
      <c r="H28" s="175">
        <f t="shared" ref="H28:H47" si="4">ROUND((ROUND(F28,3))*(ROUND(G28,2)),2)</f>
        <v>0</v>
      </c>
    </row>
    <row r="29" spans="1:8" x14ac:dyDescent="0.25">
      <c r="A29" s="174">
        <f>1+MAX($A$13:A28)</f>
        <v>17</v>
      </c>
      <c r="B29" s="89" t="s">
        <v>204</v>
      </c>
      <c r="C29" s="90" t="s">
        <v>167</v>
      </c>
      <c r="D29" s="91" t="s">
        <v>205</v>
      </c>
      <c r="E29" s="90" t="s">
        <v>170</v>
      </c>
      <c r="F29" s="92">
        <v>4</v>
      </c>
      <c r="G29" s="99"/>
      <c r="H29" s="175">
        <f t="shared" si="4"/>
        <v>0</v>
      </c>
    </row>
    <row r="30" spans="1:8" x14ac:dyDescent="0.25">
      <c r="A30" s="174">
        <f>1+MAX($A$13:A29)</f>
        <v>18</v>
      </c>
      <c r="B30" s="89" t="s">
        <v>206</v>
      </c>
      <c r="C30" s="90" t="s">
        <v>167</v>
      </c>
      <c r="D30" s="91" t="s">
        <v>207</v>
      </c>
      <c r="E30" s="90" t="s">
        <v>170</v>
      </c>
      <c r="F30" s="92">
        <v>4</v>
      </c>
      <c r="G30" s="99"/>
      <c r="H30" s="175">
        <f t="shared" si="4"/>
        <v>0</v>
      </c>
    </row>
    <row r="31" spans="1:8" x14ac:dyDescent="0.25">
      <c r="A31" s="174">
        <f>1+MAX($A$13:A30)</f>
        <v>19</v>
      </c>
      <c r="B31" s="89" t="s">
        <v>208</v>
      </c>
      <c r="C31" s="90" t="s">
        <v>167</v>
      </c>
      <c r="D31" s="91" t="s">
        <v>209</v>
      </c>
      <c r="E31" s="90" t="s">
        <v>170</v>
      </c>
      <c r="F31" s="92">
        <v>4</v>
      </c>
      <c r="G31" s="99"/>
      <c r="H31" s="175">
        <f t="shared" si="4"/>
        <v>0</v>
      </c>
    </row>
    <row r="32" spans="1:8" ht="15" customHeight="1" x14ac:dyDescent="0.25">
      <c r="A32" s="174">
        <f>1+MAX($A$13:A31)</f>
        <v>20</v>
      </c>
      <c r="B32" s="89" t="s">
        <v>214</v>
      </c>
      <c r="C32" s="90" t="s">
        <v>167</v>
      </c>
      <c r="D32" s="91" t="s">
        <v>215</v>
      </c>
      <c r="E32" s="90" t="s">
        <v>170</v>
      </c>
      <c r="F32" s="92">
        <v>1</v>
      </c>
      <c r="G32" s="99"/>
      <c r="H32" s="175">
        <f t="shared" si="4"/>
        <v>0</v>
      </c>
    </row>
    <row r="33" spans="1:8" x14ac:dyDescent="0.25">
      <c r="A33" s="174">
        <f>1+MAX($A$13:A32)</f>
        <v>21</v>
      </c>
      <c r="B33" s="89" t="s">
        <v>216</v>
      </c>
      <c r="C33" s="90" t="s">
        <v>167</v>
      </c>
      <c r="D33" s="91" t="s">
        <v>217</v>
      </c>
      <c r="E33" s="90" t="s">
        <v>170</v>
      </c>
      <c r="F33" s="92">
        <v>1</v>
      </c>
      <c r="G33" s="99"/>
      <c r="H33" s="175">
        <f t="shared" si="4"/>
        <v>0</v>
      </c>
    </row>
    <row r="34" spans="1:8" x14ac:dyDescent="0.25">
      <c r="A34" s="174">
        <f>1+MAX($A$13:A33)</f>
        <v>22</v>
      </c>
      <c r="B34" s="89" t="s">
        <v>210</v>
      </c>
      <c r="C34" s="90" t="s">
        <v>167</v>
      </c>
      <c r="D34" s="91" t="s">
        <v>211</v>
      </c>
      <c r="E34" s="90" t="s">
        <v>170</v>
      </c>
      <c r="F34" s="92">
        <v>1</v>
      </c>
      <c r="G34" s="99"/>
      <c r="H34" s="175">
        <f t="shared" ref="H34:H35" si="5">ROUND((ROUND(F34,3))*(ROUND(G34,2)),2)</f>
        <v>0</v>
      </c>
    </row>
    <row r="35" spans="1:8" x14ac:dyDescent="0.25">
      <c r="A35" s="174">
        <f>1+MAX($A$13:A34)</f>
        <v>23</v>
      </c>
      <c r="B35" s="89" t="s">
        <v>212</v>
      </c>
      <c r="C35" s="90" t="s">
        <v>167</v>
      </c>
      <c r="D35" s="91" t="s">
        <v>213</v>
      </c>
      <c r="E35" s="90" t="s">
        <v>170</v>
      </c>
      <c r="F35" s="92">
        <v>1</v>
      </c>
      <c r="G35" s="99"/>
      <c r="H35" s="175">
        <f t="shared" si="5"/>
        <v>0</v>
      </c>
    </row>
    <row r="36" spans="1:8" x14ac:dyDescent="0.25">
      <c r="A36" s="174">
        <f>1+MAX($A$13:A35)</f>
        <v>24</v>
      </c>
      <c r="B36" s="89" t="s">
        <v>218</v>
      </c>
      <c r="C36" s="90" t="s">
        <v>167</v>
      </c>
      <c r="D36" s="91" t="s">
        <v>219</v>
      </c>
      <c r="E36" s="90" t="s">
        <v>170</v>
      </c>
      <c r="F36" s="92">
        <v>1</v>
      </c>
      <c r="G36" s="99"/>
      <c r="H36" s="175">
        <f t="shared" si="4"/>
        <v>0</v>
      </c>
    </row>
    <row r="37" spans="1:8" x14ac:dyDescent="0.25">
      <c r="A37" s="174">
        <f>1+MAX($A$13:A36)</f>
        <v>25</v>
      </c>
      <c r="B37" s="89" t="s">
        <v>220</v>
      </c>
      <c r="C37" s="90" t="s">
        <v>167</v>
      </c>
      <c r="D37" s="91" t="s">
        <v>221</v>
      </c>
      <c r="E37" s="90" t="s">
        <v>170</v>
      </c>
      <c r="F37" s="92">
        <v>1</v>
      </c>
      <c r="G37" s="99"/>
      <c r="H37" s="175">
        <f t="shared" si="4"/>
        <v>0</v>
      </c>
    </row>
    <row r="38" spans="1:8" x14ac:dyDescent="0.25">
      <c r="A38" s="174">
        <f>1+MAX($A$13:A37)</f>
        <v>26</v>
      </c>
      <c r="B38" s="89" t="s">
        <v>223</v>
      </c>
      <c r="C38" s="90" t="s">
        <v>167</v>
      </c>
      <c r="D38" s="91" t="s">
        <v>222</v>
      </c>
      <c r="E38" s="90" t="s">
        <v>170</v>
      </c>
      <c r="F38" s="92">
        <v>1</v>
      </c>
      <c r="G38" s="99"/>
      <c r="H38" s="175">
        <f t="shared" si="4"/>
        <v>0</v>
      </c>
    </row>
    <row r="39" spans="1:8" x14ac:dyDescent="0.25">
      <c r="A39" s="174">
        <f>1+MAX($A$13:A38)</f>
        <v>27</v>
      </c>
      <c r="B39" s="89" t="s">
        <v>225</v>
      </c>
      <c r="C39" s="90" t="s">
        <v>167</v>
      </c>
      <c r="D39" s="91" t="s">
        <v>224</v>
      </c>
      <c r="E39" s="90" t="s">
        <v>170</v>
      </c>
      <c r="F39" s="92">
        <v>1</v>
      </c>
      <c r="G39" s="99"/>
      <c r="H39" s="175">
        <f t="shared" si="4"/>
        <v>0</v>
      </c>
    </row>
    <row r="40" spans="1:8" x14ac:dyDescent="0.25">
      <c r="A40" s="174">
        <f>1+MAX($A$13:A39)</f>
        <v>28</v>
      </c>
      <c r="B40" s="89" t="s">
        <v>226</v>
      </c>
      <c r="C40" s="90" t="s">
        <v>167</v>
      </c>
      <c r="D40" s="91" t="s">
        <v>227</v>
      </c>
      <c r="E40" s="90" t="s">
        <v>170</v>
      </c>
      <c r="F40" s="92">
        <v>2</v>
      </c>
      <c r="G40" s="99"/>
      <c r="H40" s="175">
        <f t="shared" si="4"/>
        <v>0</v>
      </c>
    </row>
    <row r="41" spans="1:8" ht="15" customHeight="1" x14ac:dyDescent="0.25">
      <c r="A41" s="174">
        <f>1+MAX($A$13:A40)</f>
        <v>29</v>
      </c>
      <c r="B41" s="89" t="s">
        <v>228</v>
      </c>
      <c r="C41" s="90" t="s">
        <v>167</v>
      </c>
      <c r="D41" s="91" t="s">
        <v>229</v>
      </c>
      <c r="E41" s="90" t="s">
        <v>170</v>
      </c>
      <c r="F41" s="92">
        <v>2</v>
      </c>
      <c r="G41" s="99"/>
      <c r="H41" s="175">
        <f t="shared" si="4"/>
        <v>0</v>
      </c>
    </row>
    <row r="42" spans="1:8" ht="15" customHeight="1" x14ac:dyDescent="0.25">
      <c r="A42" s="174">
        <f>1+MAX($A$13:A41)</f>
        <v>30</v>
      </c>
      <c r="B42" s="89" t="s">
        <v>168</v>
      </c>
      <c r="C42" s="90" t="s">
        <v>167</v>
      </c>
      <c r="D42" s="91" t="s">
        <v>169</v>
      </c>
      <c r="E42" s="90" t="s">
        <v>170</v>
      </c>
      <c r="F42" s="92">
        <v>3</v>
      </c>
      <c r="G42" s="99"/>
      <c r="H42" s="175">
        <f>ROUND((ROUND(F42,3))*(ROUND(G42,2)),2)</f>
        <v>0</v>
      </c>
    </row>
    <row r="43" spans="1:8" x14ac:dyDescent="0.25">
      <c r="A43" s="174">
        <f>1+MAX($A$13:A42)</f>
        <v>31</v>
      </c>
      <c r="B43" s="89" t="s">
        <v>171</v>
      </c>
      <c r="C43" s="90" t="s">
        <v>167</v>
      </c>
      <c r="D43" s="91" t="s">
        <v>172</v>
      </c>
      <c r="E43" s="90" t="s">
        <v>170</v>
      </c>
      <c r="F43" s="92">
        <v>3</v>
      </c>
      <c r="G43" s="99"/>
      <c r="H43" s="175">
        <f>ROUND((ROUND(F43,3))*(ROUND(G43,2)),2)</f>
        <v>0</v>
      </c>
    </row>
    <row r="44" spans="1:8" ht="22.5" x14ac:dyDescent="0.25">
      <c r="A44" s="174">
        <f>1+MAX($A$13:A43)</f>
        <v>32</v>
      </c>
      <c r="B44" s="89" t="s">
        <v>230</v>
      </c>
      <c r="C44" s="90" t="s">
        <v>167</v>
      </c>
      <c r="D44" s="91" t="s">
        <v>231</v>
      </c>
      <c r="E44" s="90" t="s">
        <v>170</v>
      </c>
      <c r="F44" s="92">
        <v>1</v>
      </c>
      <c r="G44" s="99"/>
      <c r="H44" s="175">
        <f t="shared" si="4"/>
        <v>0</v>
      </c>
    </row>
    <row r="45" spans="1:8" x14ac:dyDescent="0.25">
      <c r="A45" s="174">
        <f>1+MAX($A$13:A44)</f>
        <v>33</v>
      </c>
      <c r="B45" s="89" t="s">
        <v>233</v>
      </c>
      <c r="C45" s="90" t="s">
        <v>167</v>
      </c>
      <c r="D45" s="91" t="s">
        <v>232</v>
      </c>
      <c r="E45" s="90" t="s">
        <v>170</v>
      </c>
      <c r="F45" s="92">
        <v>1</v>
      </c>
      <c r="G45" s="99"/>
      <c r="H45" s="175">
        <f t="shared" si="4"/>
        <v>0</v>
      </c>
    </row>
    <row r="46" spans="1:8" ht="22.5" x14ac:dyDescent="0.25">
      <c r="A46" s="174">
        <f>1+MAX($A$13:A45)</f>
        <v>34</v>
      </c>
      <c r="B46" s="89" t="s">
        <v>234</v>
      </c>
      <c r="C46" s="90" t="s">
        <v>167</v>
      </c>
      <c r="D46" s="91" t="s">
        <v>235</v>
      </c>
      <c r="E46" s="90" t="s">
        <v>170</v>
      </c>
      <c r="F46" s="92">
        <v>1</v>
      </c>
      <c r="G46" s="99"/>
      <c r="H46" s="175">
        <f t="shared" si="4"/>
        <v>0</v>
      </c>
    </row>
    <row r="47" spans="1:8" x14ac:dyDescent="0.25">
      <c r="A47" s="174">
        <f>1+MAX($A$13:A46)</f>
        <v>35</v>
      </c>
      <c r="B47" s="89" t="s">
        <v>236</v>
      </c>
      <c r="C47" s="90" t="s">
        <v>167</v>
      </c>
      <c r="D47" s="91" t="s">
        <v>237</v>
      </c>
      <c r="E47" s="90" t="s">
        <v>170</v>
      </c>
      <c r="F47" s="92">
        <v>1</v>
      </c>
      <c r="G47" s="99"/>
      <c r="H47" s="175">
        <f t="shared" si="4"/>
        <v>0</v>
      </c>
    </row>
    <row r="48" spans="1:8" ht="22.5" x14ac:dyDescent="0.25">
      <c r="A48" s="174">
        <f>1+MAX($A$13:A47)</f>
        <v>36</v>
      </c>
      <c r="B48" s="89" t="s">
        <v>168</v>
      </c>
      <c r="C48" s="90" t="s">
        <v>167</v>
      </c>
      <c r="D48" s="91" t="s">
        <v>169</v>
      </c>
      <c r="E48" s="90" t="s">
        <v>170</v>
      </c>
      <c r="F48" s="92">
        <v>3</v>
      </c>
      <c r="G48" s="99"/>
      <c r="H48" s="175">
        <f>ROUND((ROUND(F48,3))*(ROUND(G48,2)),2)</f>
        <v>0</v>
      </c>
    </row>
    <row r="49" spans="1:8" x14ac:dyDescent="0.25">
      <c r="A49" s="174">
        <f>1+MAX($A$13:A48)</f>
        <v>37</v>
      </c>
      <c r="B49" s="89" t="s">
        <v>171</v>
      </c>
      <c r="C49" s="90" t="s">
        <v>167</v>
      </c>
      <c r="D49" s="91" t="s">
        <v>172</v>
      </c>
      <c r="E49" s="90" t="s">
        <v>170</v>
      </c>
      <c r="F49" s="92">
        <v>3</v>
      </c>
      <c r="G49" s="99"/>
      <c r="H49" s="175">
        <f>ROUND((ROUND(F49,3))*(ROUND(G49,2)),2)</f>
        <v>0</v>
      </c>
    </row>
    <row r="50" spans="1:8" x14ac:dyDescent="0.25">
      <c r="A50" s="174">
        <f>1+MAX($A$13:A49)</f>
        <v>38</v>
      </c>
      <c r="B50" s="89" t="s">
        <v>192</v>
      </c>
      <c r="C50" s="90" t="s">
        <v>167</v>
      </c>
      <c r="D50" s="91" t="s">
        <v>193</v>
      </c>
      <c r="E50" s="90" t="s">
        <v>170</v>
      </c>
      <c r="F50" s="92">
        <v>1</v>
      </c>
      <c r="G50" s="99"/>
      <c r="H50" s="175">
        <f>ROUND((ROUND(F50,3))*(ROUND(G50,2)),2)</f>
        <v>0</v>
      </c>
    </row>
    <row r="51" spans="1:8" ht="22.5" x14ac:dyDescent="0.25">
      <c r="A51" s="174">
        <f>1+MAX($A$13:A50)</f>
        <v>39</v>
      </c>
      <c r="B51" s="89" t="s">
        <v>238</v>
      </c>
      <c r="C51" s="90" t="s">
        <v>167</v>
      </c>
      <c r="D51" s="91" t="s">
        <v>239</v>
      </c>
      <c r="E51" s="90" t="s">
        <v>170</v>
      </c>
      <c r="F51" s="92">
        <v>1</v>
      </c>
      <c r="G51" s="99"/>
      <c r="H51" s="175">
        <f t="shared" ref="H51:H93" si="6">ROUND(G51*F51,2)</f>
        <v>0</v>
      </c>
    </row>
    <row r="52" spans="1:8" x14ac:dyDescent="0.25">
      <c r="A52" s="174">
        <f>1+MAX($A$13:A51)</f>
        <v>40</v>
      </c>
      <c r="B52" s="89" t="s">
        <v>240</v>
      </c>
      <c r="C52" s="90" t="s">
        <v>167</v>
      </c>
      <c r="D52" s="91" t="s">
        <v>241</v>
      </c>
      <c r="E52" s="90" t="s">
        <v>170</v>
      </c>
      <c r="F52" s="92">
        <v>2</v>
      </c>
      <c r="G52" s="99"/>
      <c r="H52" s="175">
        <f t="shared" si="6"/>
        <v>0</v>
      </c>
    </row>
    <row r="53" spans="1:8" x14ac:dyDescent="0.25">
      <c r="A53" s="174">
        <f>1+MAX($A$13:A52)</f>
        <v>41</v>
      </c>
      <c r="B53" s="89" t="s">
        <v>242</v>
      </c>
      <c r="C53" s="90" t="s">
        <v>167</v>
      </c>
      <c r="D53" s="91" t="s">
        <v>243</v>
      </c>
      <c r="E53" s="90" t="s">
        <v>170</v>
      </c>
      <c r="F53" s="92">
        <v>1</v>
      </c>
      <c r="G53" s="99"/>
      <c r="H53" s="175">
        <f t="shared" si="6"/>
        <v>0</v>
      </c>
    </row>
    <row r="54" spans="1:8" x14ac:dyDescent="0.25">
      <c r="A54" s="176"/>
      <c r="B54" s="89" t="s">
        <v>244</v>
      </c>
      <c r="C54" s="90" t="s">
        <v>167</v>
      </c>
      <c r="D54" s="91" t="s">
        <v>245</v>
      </c>
      <c r="E54" s="90" t="s">
        <v>170</v>
      </c>
      <c r="F54" s="92">
        <v>6</v>
      </c>
      <c r="G54" s="99"/>
      <c r="H54" s="175">
        <f t="shared" si="6"/>
        <v>0</v>
      </c>
    </row>
    <row r="55" spans="1:8" ht="15.75" thickBot="1" x14ac:dyDescent="0.3">
      <c r="A55" s="177"/>
      <c r="B55" s="178"/>
      <c r="C55" s="179"/>
      <c r="D55" s="180" t="s">
        <v>246</v>
      </c>
      <c r="E55" s="179" t="s">
        <v>247</v>
      </c>
      <c r="F55" s="181">
        <v>1</v>
      </c>
      <c r="G55" s="182"/>
      <c r="H55" s="183">
        <f t="shared" si="6"/>
        <v>0</v>
      </c>
    </row>
    <row r="56" spans="1:8" x14ac:dyDescent="0.25">
      <c r="A56" s="143"/>
      <c r="B56" s="144"/>
      <c r="C56" s="144"/>
      <c r="D56" s="145"/>
      <c r="E56" s="146"/>
      <c r="F56" s="147"/>
      <c r="G56" s="148"/>
      <c r="H56" s="149">
        <f t="shared" si="6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6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6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6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6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6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6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6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6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6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6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6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6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6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6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6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6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6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6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6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6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6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6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6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si="6"/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6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6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6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6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6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6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6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6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6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6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6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6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6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ref="H94:H157" si="7">ROUND(G94*F94,2)</f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7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7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7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7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7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7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7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7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7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7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7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7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7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7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7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7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7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7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7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7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7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7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7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7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7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7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7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7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7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7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7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7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7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7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7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7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7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7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7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7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7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7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7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7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7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7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7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7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7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si="7"/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7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7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7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7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7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7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7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7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7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7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7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7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7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ref="H158:H221" si="8">ROUND(G158*F158,2)</f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8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8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8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8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8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8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8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8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8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8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8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8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8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8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8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8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8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8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8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8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8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8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8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8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8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8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8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8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8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8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8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8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8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8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8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8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8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8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8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8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8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8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8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8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8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8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8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8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8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si="8"/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8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8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8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8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8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8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8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8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8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8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8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8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8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ref="H222:H285" si="9">ROUND(G222*F222,2)</f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9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9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9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9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9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9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9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9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9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9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9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9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9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9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9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9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9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9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9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9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9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9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9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9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9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9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9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9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9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9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9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9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9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9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9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9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9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9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9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9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9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9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9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9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9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9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9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9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9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si="9"/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9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9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9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9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9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9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9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9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9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9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9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9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9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ref="H286:H349" si="10">ROUND(G286*F286,2)</f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10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10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10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10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10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10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10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10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10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10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10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10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10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10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10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10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10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10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10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10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10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10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10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10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10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10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10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10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10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10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10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10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10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10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10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10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10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10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10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10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10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10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10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10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10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10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10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10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10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si="10"/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10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10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10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10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10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10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10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10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10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10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10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10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10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ref="H350:H413" si="11">ROUND(G350*F350,2)</f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11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11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11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11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11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11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11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11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11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11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11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11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11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11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11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11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11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11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11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11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11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11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11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11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11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11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11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11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11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11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11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11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11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11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11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11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11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11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11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11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11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11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11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11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11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11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11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11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11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si="11"/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11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11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11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11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11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11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11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11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11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11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11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11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11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ref="H414:H451" si="12">ROUND(G414*F414,2)</f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12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12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12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12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12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12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12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12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12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12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12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12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12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12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12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12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12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12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12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12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12"/>
        <v>0</v>
      </c>
    </row>
    <row r="436" spans="1:8" x14ac:dyDescent="0.25">
      <c r="A436" s="6"/>
      <c r="B436" s="7"/>
      <c r="C436" s="7"/>
      <c r="D436" s="8"/>
      <c r="E436" s="9"/>
      <c r="F436" s="10"/>
      <c r="G436" s="1"/>
      <c r="H436" s="2">
        <f t="shared" si="12"/>
        <v>0</v>
      </c>
    </row>
    <row r="437" spans="1:8" x14ac:dyDescent="0.25">
      <c r="A437" s="6"/>
      <c r="B437" s="7"/>
      <c r="C437" s="7"/>
      <c r="D437" s="8"/>
      <c r="E437" s="9"/>
      <c r="F437" s="10"/>
      <c r="G437" s="1"/>
      <c r="H437" s="2">
        <f t="shared" si="12"/>
        <v>0</v>
      </c>
    </row>
    <row r="438" spans="1:8" x14ac:dyDescent="0.25">
      <c r="A438" s="6"/>
      <c r="B438" s="7"/>
      <c r="C438" s="7"/>
      <c r="D438" s="8"/>
      <c r="E438" s="9"/>
      <c r="F438" s="10"/>
      <c r="G438" s="1"/>
      <c r="H438" s="2">
        <f t="shared" si="12"/>
        <v>0</v>
      </c>
    </row>
    <row r="439" spans="1:8" x14ac:dyDescent="0.25">
      <c r="A439" s="6"/>
      <c r="B439" s="7"/>
      <c r="C439" s="7"/>
      <c r="D439" s="8"/>
      <c r="E439" s="9"/>
      <c r="F439" s="10"/>
      <c r="G439" s="1"/>
      <c r="H439" s="2">
        <f t="shared" si="12"/>
        <v>0</v>
      </c>
    </row>
    <row r="440" spans="1:8" x14ac:dyDescent="0.25">
      <c r="A440" s="6"/>
      <c r="B440" s="7"/>
      <c r="C440" s="7"/>
      <c r="D440" s="8"/>
      <c r="E440" s="9"/>
      <c r="F440" s="10"/>
      <c r="G440" s="1"/>
      <c r="H440" s="2">
        <f t="shared" si="12"/>
        <v>0</v>
      </c>
    </row>
    <row r="441" spans="1:8" x14ac:dyDescent="0.25">
      <c r="A441" s="6"/>
      <c r="B441" s="7"/>
      <c r="C441" s="7"/>
      <c r="D441" s="8"/>
      <c r="E441" s="9"/>
      <c r="F441" s="10"/>
      <c r="G441" s="1"/>
      <c r="H441" s="2">
        <f t="shared" si="12"/>
        <v>0</v>
      </c>
    </row>
    <row r="442" spans="1:8" x14ac:dyDescent="0.25">
      <c r="A442" s="6"/>
      <c r="B442" s="7"/>
      <c r="C442" s="7"/>
      <c r="D442" s="8"/>
      <c r="E442" s="9"/>
      <c r="F442" s="10"/>
      <c r="G442" s="1"/>
      <c r="H442" s="2">
        <f t="shared" si="12"/>
        <v>0</v>
      </c>
    </row>
    <row r="443" spans="1:8" x14ac:dyDescent="0.25">
      <c r="A443" s="6"/>
      <c r="B443" s="7"/>
      <c r="C443" s="7"/>
      <c r="D443" s="8"/>
      <c r="E443" s="9"/>
      <c r="F443" s="10"/>
      <c r="G443" s="1"/>
      <c r="H443" s="2">
        <f t="shared" si="12"/>
        <v>0</v>
      </c>
    </row>
    <row r="444" spans="1:8" x14ac:dyDescent="0.25">
      <c r="A444" s="6"/>
      <c r="B444" s="7"/>
      <c r="C444" s="7"/>
      <c r="D444" s="8"/>
      <c r="E444" s="9"/>
      <c r="F444" s="10"/>
      <c r="G444" s="1"/>
      <c r="H444" s="2">
        <f t="shared" si="12"/>
        <v>0</v>
      </c>
    </row>
    <row r="445" spans="1:8" x14ac:dyDescent="0.25">
      <c r="A445" s="6"/>
      <c r="B445" s="7"/>
      <c r="C445" s="7"/>
      <c r="D445" s="8"/>
      <c r="E445" s="9"/>
      <c r="F445" s="10"/>
      <c r="G445" s="1"/>
      <c r="H445" s="2">
        <f t="shared" si="12"/>
        <v>0</v>
      </c>
    </row>
    <row r="446" spans="1:8" x14ac:dyDescent="0.25">
      <c r="A446" s="6"/>
      <c r="B446" s="7"/>
      <c r="C446" s="7"/>
      <c r="D446" s="8"/>
      <c r="E446" s="9"/>
      <c r="F446" s="10"/>
      <c r="G446" s="1"/>
      <c r="H446" s="2">
        <f t="shared" si="12"/>
        <v>0</v>
      </c>
    </row>
    <row r="447" spans="1:8" x14ac:dyDescent="0.25">
      <c r="B447" s="7"/>
      <c r="C447" s="7"/>
      <c r="D447" s="8"/>
      <c r="E447" s="9"/>
      <c r="F447" s="10"/>
      <c r="G447" s="1"/>
      <c r="H447" s="2">
        <f t="shared" si="12"/>
        <v>0</v>
      </c>
    </row>
    <row r="448" spans="1:8" x14ac:dyDescent="0.25">
      <c r="B448" s="7"/>
      <c r="C448" s="7"/>
      <c r="D448" s="8"/>
      <c r="E448" s="9"/>
      <c r="F448" s="10"/>
      <c r="G448" s="1"/>
      <c r="H448" s="2">
        <f t="shared" si="12"/>
        <v>0</v>
      </c>
    </row>
    <row r="449" spans="2:8" x14ac:dyDescent="0.25">
      <c r="B449" s="7"/>
      <c r="C449" s="7"/>
      <c r="D449" s="8"/>
      <c r="E449" s="9"/>
      <c r="F449" s="10"/>
      <c r="G449" s="1"/>
      <c r="H449" s="2">
        <f t="shared" si="12"/>
        <v>0</v>
      </c>
    </row>
    <row r="450" spans="2:8" x14ac:dyDescent="0.25">
      <c r="B450" s="7"/>
      <c r="C450" s="7"/>
      <c r="D450" s="8"/>
      <c r="E450" s="9"/>
      <c r="F450" s="10"/>
      <c r="G450" s="1"/>
      <c r="H450" s="2">
        <f t="shared" si="12"/>
        <v>0</v>
      </c>
    </row>
    <row r="451" spans="2:8" x14ac:dyDescent="0.25">
      <c r="B451" s="7"/>
      <c r="C451" s="7"/>
      <c r="D451" s="8"/>
      <c r="E451" s="9"/>
      <c r="F451" s="10"/>
      <c r="G451" s="1"/>
      <c r="H451" s="2">
        <f t="shared" si="12"/>
        <v>0</v>
      </c>
    </row>
  </sheetData>
  <autoFilter ref="A11:H446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conditionalFormatting sqref="D4">
    <cfRule type="expression" dxfId="123" priority="194">
      <formula>$C$4="Ostatní"</formula>
    </cfRule>
    <cfRule type="expression" dxfId="122" priority="195">
      <formula>$E$5="Ostatní"</formula>
    </cfRule>
    <cfRule type="expression" dxfId="121" priority="196">
      <formula>$E$6="Ostatní"</formula>
    </cfRule>
  </conditionalFormatting>
  <conditionalFormatting sqref="B16 B28:G33 B36:G36">
    <cfRule type="expression" dxfId="120" priority="193">
      <formula>B16=""</formula>
    </cfRule>
  </conditionalFormatting>
  <conditionalFormatting sqref="C16">
    <cfRule type="expression" dxfId="119" priority="192">
      <formula>C16=""</formula>
    </cfRule>
  </conditionalFormatting>
  <conditionalFormatting sqref="D16">
    <cfRule type="expression" dxfId="118" priority="191">
      <formula>IF(D16="Název položky","Vyznačit",IF(D16="","Vyznačit",""))="Vyznačit"</formula>
    </cfRule>
  </conditionalFormatting>
  <conditionalFormatting sqref="E16">
    <cfRule type="expression" dxfId="117" priority="190">
      <formula>E16=""</formula>
    </cfRule>
  </conditionalFormatting>
  <conditionalFormatting sqref="F16">
    <cfRule type="expression" dxfId="116" priority="189">
      <formula>F16=""</formula>
    </cfRule>
  </conditionalFormatting>
  <conditionalFormatting sqref="G16">
    <cfRule type="expression" dxfId="115" priority="188">
      <formula>G16=""</formula>
    </cfRule>
  </conditionalFormatting>
  <conditionalFormatting sqref="B17">
    <cfRule type="expression" dxfId="114" priority="187">
      <formula>B17=""</formula>
    </cfRule>
  </conditionalFormatting>
  <conditionalFormatting sqref="C17">
    <cfRule type="expression" dxfId="113" priority="186">
      <formula>C17=""</formula>
    </cfRule>
  </conditionalFormatting>
  <conditionalFormatting sqref="D17">
    <cfRule type="expression" dxfId="112" priority="185">
      <formula>D17=""</formula>
    </cfRule>
  </conditionalFormatting>
  <conditionalFormatting sqref="E17">
    <cfRule type="expression" dxfId="111" priority="184">
      <formula>E17=""</formula>
    </cfRule>
  </conditionalFormatting>
  <conditionalFormatting sqref="F17">
    <cfRule type="expression" dxfId="110" priority="183">
      <formula>F17=""</formula>
    </cfRule>
  </conditionalFormatting>
  <conditionalFormatting sqref="G17">
    <cfRule type="expression" dxfId="109" priority="182">
      <formula>G17=""</formula>
    </cfRule>
  </conditionalFormatting>
  <conditionalFormatting sqref="B22">
    <cfRule type="expression" dxfId="108" priority="181">
      <formula>B22=""</formula>
    </cfRule>
  </conditionalFormatting>
  <conditionalFormatting sqref="C22">
    <cfRule type="expression" dxfId="107" priority="180">
      <formula>C22=""</formula>
    </cfRule>
  </conditionalFormatting>
  <conditionalFormatting sqref="D22">
    <cfRule type="expression" dxfId="106" priority="179">
      <formula>D22=""</formula>
    </cfRule>
  </conditionalFormatting>
  <conditionalFormatting sqref="E22">
    <cfRule type="expression" dxfId="105" priority="178">
      <formula>E22=""</formula>
    </cfRule>
  </conditionalFormatting>
  <conditionalFormatting sqref="F22">
    <cfRule type="expression" dxfId="104" priority="177">
      <formula>F22=""</formula>
    </cfRule>
  </conditionalFormatting>
  <conditionalFormatting sqref="G22">
    <cfRule type="expression" dxfId="103" priority="176">
      <formula>G22=""</formula>
    </cfRule>
  </conditionalFormatting>
  <conditionalFormatting sqref="B23">
    <cfRule type="expression" dxfId="102" priority="175">
      <formula>B23=""</formula>
    </cfRule>
  </conditionalFormatting>
  <conditionalFormatting sqref="C23">
    <cfRule type="expression" dxfId="101" priority="174">
      <formula>C23=""</formula>
    </cfRule>
  </conditionalFormatting>
  <conditionalFormatting sqref="D23">
    <cfRule type="expression" dxfId="100" priority="173">
      <formula>D23=""</formula>
    </cfRule>
  </conditionalFormatting>
  <conditionalFormatting sqref="E23">
    <cfRule type="expression" dxfId="99" priority="172">
      <formula>E23=""</formula>
    </cfRule>
  </conditionalFormatting>
  <conditionalFormatting sqref="F23">
    <cfRule type="expression" dxfId="98" priority="171">
      <formula>F23=""</formula>
    </cfRule>
  </conditionalFormatting>
  <conditionalFormatting sqref="G23">
    <cfRule type="expression" dxfId="97" priority="170">
      <formula>G23=""</formula>
    </cfRule>
  </conditionalFormatting>
  <conditionalFormatting sqref="B24">
    <cfRule type="expression" dxfId="96" priority="169">
      <formula>B24=""</formula>
    </cfRule>
  </conditionalFormatting>
  <conditionalFormatting sqref="C24">
    <cfRule type="expression" dxfId="95" priority="168">
      <formula>C24=""</formula>
    </cfRule>
  </conditionalFormatting>
  <conditionalFormatting sqref="D24">
    <cfRule type="expression" dxfId="94" priority="167">
      <formula>D24=""</formula>
    </cfRule>
  </conditionalFormatting>
  <conditionalFormatting sqref="E24">
    <cfRule type="expression" dxfId="93" priority="166">
      <formula>E24=""</formula>
    </cfRule>
  </conditionalFormatting>
  <conditionalFormatting sqref="F24">
    <cfRule type="expression" dxfId="92" priority="165">
      <formula>F24=""</formula>
    </cfRule>
  </conditionalFormatting>
  <conditionalFormatting sqref="G24">
    <cfRule type="expression" dxfId="91" priority="164">
      <formula>G24=""</formula>
    </cfRule>
  </conditionalFormatting>
  <conditionalFormatting sqref="B25">
    <cfRule type="expression" dxfId="90" priority="133">
      <formula>B25=""</formula>
    </cfRule>
  </conditionalFormatting>
  <conditionalFormatting sqref="C25">
    <cfRule type="expression" dxfId="89" priority="132">
      <formula>C25=""</formula>
    </cfRule>
  </conditionalFormatting>
  <conditionalFormatting sqref="D25">
    <cfRule type="expression" dxfId="88" priority="131">
      <formula>D25=""</formula>
    </cfRule>
  </conditionalFormatting>
  <conditionalFormatting sqref="E25">
    <cfRule type="expression" dxfId="87" priority="130">
      <formula>E25=""</formula>
    </cfRule>
  </conditionalFormatting>
  <conditionalFormatting sqref="F25">
    <cfRule type="expression" dxfId="86" priority="129">
      <formula>F25=""</formula>
    </cfRule>
  </conditionalFormatting>
  <conditionalFormatting sqref="G25">
    <cfRule type="expression" dxfId="85" priority="128">
      <formula>G25=""</formula>
    </cfRule>
  </conditionalFormatting>
  <conditionalFormatting sqref="C26">
    <cfRule type="expression" dxfId="84" priority="127">
      <formula>C26=""</formula>
    </cfRule>
  </conditionalFormatting>
  <conditionalFormatting sqref="C27">
    <cfRule type="expression" dxfId="83" priority="122">
      <formula>C27=""</formula>
    </cfRule>
  </conditionalFormatting>
  <conditionalFormatting sqref="D26">
    <cfRule type="expression" dxfId="82" priority="126">
      <formula>D26=""</formula>
    </cfRule>
  </conditionalFormatting>
  <conditionalFormatting sqref="E26">
    <cfRule type="expression" dxfId="81" priority="125">
      <formula>E26=""</formula>
    </cfRule>
  </conditionalFormatting>
  <conditionalFormatting sqref="F26">
    <cfRule type="expression" dxfId="80" priority="124">
      <formula>F26=""</formula>
    </cfRule>
  </conditionalFormatting>
  <conditionalFormatting sqref="G26">
    <cfRule type="expression" dxfId="79" priority="123">
      <formula>G26=""</formula>
    </cfRule>
  </conditionalFormatting>
  <conditionalFormatting sqref="D27">
    <cfRule type="expression" dxfId="78" priority="121">
      <formula>D27=""</formula>
    </cfRule>
  </conditionalFormatting>
  <conditionalFormatting sqref="C37">
    <cfRule type="expression" dxfId="77" priority="117">
      <formula>C37=""</formula>
    </cfRule>
  </conditionalFormatting>
  <conditionalFormatting sqref="D37">
    <cfRule type="expression" dxfId="76" priority="116">
      <formula>D37=""</formula>
    </cfRule>
  </conditionalFormatting>
  <conditionalFormatting sqref="E27">
    <cfRule type="expression" dxfId="75" priority="120">
      <formula>E27=""</formula>
    </cfRule>
  </conditionalFormatting>
  <conditionalFormatting sqref="F27">
    <cfRule type="expression" dxfId="74" priority="119">
      <formula>F27=""</formula>
    </cfRule>
  </conditionalFormatting>
  <conditionalFormatting sqref="G27">
    <cfRule type="expression" dxfId="73" priority="118">
      <formula>G27=""</formula>
    </cfRule>
  </conditionalFormatting>
  <conditionalFormatting sqref="E37">
    <cfRule type="expression" dxfId="72" priority="115">
      <formula>E37=""</formula>
    </cfRule>
  </conditionalFormatting>
  <conditionalFormatting sqref="D38:D41 D44:D47">
    <cfRule type="expression" dxfId="71" priority="111">
      <formula>D38=""</formula>
    </cfRule>
  </conditionalFormatting>
  <conditionalFormatting sqref="E38:E41 E44:E47">
    <cfRule type="expression" dxfId="70" priority="110">
      <formula>E38=""</formula>
    </cfRule>
  </conditionalFormatting>
  <conditionalFormatting sqref="F37">
    <cfRule type="expression" dxfId="69" priority="114">
      <formula>F37=""</formula>
    </cfRule>
  </conditionalFormatting>
  <conditionalFormatting sqref="G37">
    <cfRule type="expression" dxfId="68" priority="113">
      <formula>G37=""</formula>
    </cfRule>
  </conditionalFormatting>
  <conditionalFormatting sqref="F38:F41 F44:F47">
    <cfRule type="expression" dxfId="67" priority="109">
      <formula>F38=""</formula>
    </cfRule>
  </conditionalFormatting>
  <conditionalFormatting sqref="C38:C41 C44:C47">
    <cfRule type="expression" dxfId="66" priority="112">
      <formula>C38=""</formula>
    </cfRule>
  </conditionalFormatting>
  <conditionalFormatting sqref="G38:G41 G44:G47">
    <cfRule type="expression" dxfId="65" priority="108">
      <formula>G38=""</formula>
    </cfRule>
  </conditionalFormatting>
  <conditionalFormatting sqref="B50">
    <cfRule type="expression" dxfId="64" priority="96">
      <formula>B50=""</formula>
    </cfRule>
  </conditionalFormatting>
  <conditionalFormatting sqref="C50">
    <cfRule type="expression" dxfId="63" priority="95">
      <formula>C50=""</formula>
    </cfRule>
  </conditionalFormatting>
  <conditionalFormatting sqref="D50">
    <cfRule type="expression" dxfId="62" priority="94">
      <formula>D50=""</formula>
    </cfRule>
  </conditionalFormatting>
  <conditionalFormatting sqref="E50">
    <cfRule type="expression" dxfId="61" priority="93">
      <formula>E50=""</formula>
    </cfRule>
  </conditionalFormatting>
  <conditionalFormatting sqref="F50">
    <cfRule type="expression" dxfId="60" priority="92">
      <formula>F50=""</formula>
    </cfRule>
  </conditionalFormatting>
  <conditionalFormatting sqref="G50">
    <cfRule type="expression" dxfId="59" priority="91">
      <formula>G50=""</formula>
    </cfRule>
  </conditionalFormatting>
  <conditionalFormatting sqref="B38:B41 B44:B47">
    <cfRule type="expression" dxfId="58" priority="89">
      <formula>B38=""</formula>
    </cfRule>
  </conditionalFormatting>
  <conditionalFormatting sqref="B37">
    <cfRule type="expression" dxfId="57" priority="88">
      <formula>B37=""</formula>
    </cfRule>
  </conditionalFormatting>
  <conditionalFormatting sqref="B27">
    <cfRule type="expression" dxfId="56" priority="87">
      <formula>B27=""</formula>
    </cfRule>
  </conditionalFormatting>
  <conditionalFormatting sqref="B26">
    <cfRule type="expression" dxfId="55" priority="86">
      <formula>B26=""</formula>
    </cfRule>
  </conditionalFormatting>
  <conditionalFormatting sqref="B48">
    <cfRule type="expression" dxfId="54" priority="55">
      <formula>B48=""</formula>
    </cfRule>
  </conditionalFormatting>
  <conditionalFormatting sqref="C48">
    <cfRule type="expression" dxfId="53" priority="54">
      <formula>C48=""</formula>
    </cfRule>
  </conditionalFormatting>
  <conditionalFormatting sqref="D48">
    <cfRule type="expression" dxfId="52" priority="53">
      <formula>IF(D48="Název položky","Vyznačit",IF(D48="","Vyznačit",""))="Vyznačit"</formula>
    </cfRule>
  </conditionalFormatting>
  <conditionalFormatting sqref="E48">
    <cfRule type="expression" dxfId="51" priority="52">
      <formula>E48=""</formula>
    </cfRule>
  </conditionalFormatting>
  <conditionalFormatting sqref="F48">
    <cfRule type="expression" dxfId="50" priority="51">
      <formula>F48=""</formula>
    </cfRule>
  </conditionalFormatting>
  <conditionalFormatting sqref="G48">
    <cfRule type="expression" dxfId="49" priority="50">
      <formula>G48=""</formula>
    </cfRule>
  </conditionalFormatting>
  <conditionalFormatting sqref="B49">
    <cfRule type="expression" dxfId="48" priority="49">
      <formula>B49=""</formula>
    </cfRule>
  </conditionalFormatting>
  <conditionalFormatting sqref="C49">
    <cfRule type="expression" dxfId="47" priority="48">
      <formula>C49=""</formula>
    </cfRule>
  </conditionalFormatting>
  <conditionalFormatting sqref="D49">
    <cfRule type="expression" dxfId="46" priority="47">
      <formula>D49=""</formula>
    </cfRule>
  </conditionalFormatting>
  <conditionalFormatting sqref="E49">
    <cfRule type="expression" dxfId="45" priority="46">
      <formula>E49=""</formula>
    </cfRule>
  </conditionalFormatting>
  <conditionalFormatting sqref="F49">
    <cfRule type="expression" dxfId="44" priority="45">
      <formula>F49=""</formula>
    </cfRule>
  </conditionalFormatting>
  <conditionalFormatting sqref="G49">
    <cfRule type="expression" dxfId="43" priority="44">
      <formula>G49=""</formula>
    </cfRule>
  </conditionalFormatting>
  <conditionalFormatting sqref="C18">
    <cfRule type="expression" dxfId="42" priority="43">
      <formula>C18=""</formula>
    </cfRule>
  </conditionalFormatting>
  <conditionalFormatting sqref="D18">
    <cfRule type="expression" dxfId="41" priority="42">
      <formula>D18=""</formula>
    </cfRule>
  </conditionalFormatting>
  <conditionalFormatting sqref="E18">
    <cfRule type="expression" dxfId="40" priority="41">
      <formula>E18=""</formula>
    </cfRule>
  </conditionalFormatting>
  <conditionalFormatting sqref="F18">
    <cfRule type="expression" dxfId="39" priority="40">
      <formula>F18=""</formula>
    </cfRule>
  </conditionalFormatting>
  <conditionalFormatting sqref="G18">
    <cfRule type="expression" dxfId="38" priority="39">
      <formula>G18=""</formula>
    </cfRule>
  </conditionalFormatting>
  <conditionalFormatting sqref="B18">
    <cfRule type="expression" dxfId="37" priority="38">
      <formula>B18=""</formula>
    </cfRule>
  </conditionalFormatting>
  <conditionalFormatting sqref="D19">
    <cfRule type="expression" dxfId="36" priority="36">
      <formula>D19=""</formula>
    </cfRule>
  </conditionalFormatting>
  <conditionalFormatting sqref="E19">
    <cfRule type="expression" dxfId="35" priority="35">
      <formula>E19=""</formula>
    </cfRule>
  </conditionalFormatting>
  <conditionalFormatting sqref="F19">
    <cfRule type="expression" dxfId="34" priority="34">
      <formula>F19=""</formula>
    </cfRule>
  </conditionalFormatting>
  <conditionalFormatting sqref="C19">
    <cfRule type="expression" dxfId="33" priority="37">
      <formula>C19=""</formula>
    </cfRule>
  </conditionalFormatting>
  <conditionalFormatting sqref="G19">
    <cfRule type="expression" dxfId="32" priority="33">
      <formula>G19=""</formula>
    </cfRule>
  </conditionalFormatting>
  <conditionalFormatting sqref="B19">
    <cfRule type="expression" dxfId="31" priority="32">
      <formula>B19=""</formula>
    </cfRule>
  </conditionalFormatting>
  <conditionalFormatting sqref="B20">
    <cfRule type="expression" dxfId="30" priority="31">
      <formula>B20=""</formula>
    </cfRule>
  </conditionalFormatting>
  <conditionalFormatting sqref="C20">
    <cfRule type="expression" dxfId="29" priority="30">
      <formula>C20=""</formula>
    </cfRule>
  </conditionalFormatting>
  <conditionalFormatting sqref="D20">
    <cfRule type="expression" dxfId="28" priority="29">
      <formula>D20=""</formula>
    </cfRule>
  </conditionalFormatting>
  <conditionalFormatting sqref="E20">
    <cfRule type="expression" dxfId="27" priority="28">
      <formula>E20=""</formula>
    </cfRule>
  </conditionalFormatting>
  <conditionalFormatting sqref="F20">
    <cfRule type="expression" dxfId="26" priority="27">
      <formula>F20=""</formula>
    </cfRule>
  </conditionalFormatting>
  <conditionalFormatting sqref="G20">
    <cfRule type="expression" dxfId="25" priority="26">
      <formula>G20=""</formula>
    </cfRule>
  </conditionalFormatting>
  <conditionalFormatting sqref="B21">
    <cfRule type="expression" dxfId="24" priority="25">
      <formula>B21=""</formula>
    </cfRule>
  </conditionalFormatting>
  <conditionalFormatting sqref="C21">
    <cfRule type="expression" dxfId="23" priority="24">
      <formula>C21=""</formula>
    </cfRule>
  </conditionalFormatting>
  <conditionalFormatting sqref="D21">
    <cfRule type="expression" dxfId="22" priority="23">
      <formula>D21=""</formula>
    </cfRule>
  </conditionalFormatting>
  <conditionalFormatting sqref="E21">
    <cfRule type="expression" dxfId="21" priority="22">
      <formula>E21=""</formula>
    </cfRule>
  </conditionalFormatting>
  <conditionalFormatting sqref="F21">
    <cfRule type="expression" dxfId="20" priority="21">
      <formula>F21=""</formula>
    </cfRule>
  </conditionalFormatting>
  <conditionalFormatting sqref="G21">
    <cfRule type="expression" dxfId="19" priority="20">
      <formula>G21=""</formula>
    </cfRule>
  </conditionalFormatting>
  <conditionalFormatting sqref="B34:G35">
    <cfRule type="expression" dxfId="18" priority="19">
      <formula>B34=""</formula>
    </cfRule>
  </conditionalFormatting>
  <conditionalFormatting sqref="B42">
    <cfRule type="expression" dxfId="17" priority="18">
      <formula>B42=""</formula>
    </cfRule>
  </conditionalFormatting>
  <conditionalFormatting sqref="C42">
    <cfRule type="expression" dxfId="16" priority="17">
      <formula>C42=""</formula>
    </cfRule>
  </conditionalFormatting>
  <conditionalFormatting sqref="D42">
    <cfRule type="expression" dxfId="15" priority="16">
      <formula>IF(D42="Název položky","Vyznačit",IF(D42="","Vyznačit",""))="Vyznačit"</formula>
    </cfRule>
  </conditionalFormatting>
  <conditionalFormatting sqref="E42">
    <cfRule type="expression" dxfId="14" priority="15">
      <formula>E42=""</formula>
    </cfRule>
  </conditionalFormatting>
  <conditionalFormatting sqref="F42">
    <cfRule type="expression" dxfId="13" priority="14">
      <formula>F42=""</formula>
    </cfRule>
  </conditionalFormatting>
  <conditionalFormatting sqref="G42">
    <cfRule type="expression" dxfId="12" priority="13">
      <formula>G42=""</formula>
    </cfRule>
  </conditionalFormatting>
  <conditionalFormatting sqref="B43">
    <cfRule type="expression" dxfId="11" priority="12">
      <formula>B43=""</formula>
    </cfRule>
  </conditionalFormatting>
  <conditionalFormatting sqref="C43">
    <cfRule type="expression" dxfId="10" priority="11">
      <formula>C43=""</formula>
    </cfRule>
  </conditionalFormatting>
  <conditionalFormatting sqref="D43">
    <cfRule type="expression" dxfId="9" priority="10">
      <formula>D43=""</formula>
    </cfRule>
  </conditionalFormatting>
  <conditionalFormatting sqref="E43">
    <cfRule type="expression" dxfId="8" priority="9">
      <formula>E43=""</formula>
    </cfRule>
  </conditionalFormatting>
  <conditionalFormatting sqref="F43">
    <cfRule type="expression" dxfId="7" priority="8">
      <formula>F43=""</formula>
    </cfRule>
  </conditionalFormatting>
  <conditionalFormatting sqref="G43">
    <cfRule type="expression" dxfId="6" priority="7">
      <formula>G43=""</formula>
    </cfRule>
  </conditionalFormatting>
  <conditionalFormatting sqref="B51:B55">
    <cfRule type="expression" dxfId="5" priority="6">
      <formula>B51=""</formula>
    </cfRule>
  </conditionalFormatting>
  <conditionalFormatting sqref="C51:C55">
    <cfRule type="expression" dxfId="4" priority="5">
      <formula>C51=""</formula>
    </cfRule>
  </conditionalFormatting>
  <conditionalFormatting sqref="D51:D55">
    <cfRule type="expression" dxfId="3" priority="4">
      <formula>D51=""</formula>
    </cfRule>
  </conditionalFormatting>
  <conditionalFormatting sqref="E51:E55">
    <cfRule type="expression" dxfId="2" priority="3">
      <formula>E51=""</formula>
    </cfRule>
  </conditionalFormatting>
  <conditionalFormatting sqref="F51:F55">
    <cfRule type="expression" dxfId="1" priority="2">
      <formula>F51=""</formula>
    </cfRule>
  </conditionalFormatting>
  <conditionalFormatting sqref="G51:G55">
    <cfRule type="expression" dxfId="0" priority="1">
      <formula>G51=""</formula>
    </cfRule>
  </conditionalFormatting>
  <dataValidations disablePrompts="1"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I48" sqref="I48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34" t="s">
        <v>21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</row>
    <row r="3" spans="1:12" x14ac:dyDescent="0.2">
      <c r="A3" s="21" t="s">
        <v>22</v>
      </c>
      <c r="B3" s="22"/>
      <c r="C3" s="82" t="str">
        <f>'PS 52-02-31'!B2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23</v>
      </c>
      <c r="B4" s="22"/>
      <c r="C4" s="24"/>
      <c r="D4" s="23" t="s">
        <v>24</v>
      </c>
      <c r="E4" s="19"/>
      <c r="F4" s="25"/>
      <c r="G4" s="19"/>
      <c r="H4" s="25" t="s">
        <v>25</v>
      </c>
      <c r="I4" s="19"/>
      <c r="J4" s="26"/>
      <c r="K4" s="84">
        <f>'PS 52-02-31'!G7</f>
        <v>43579</v>
      </c>
    </row>
    <row r="5" spans="1:12" x14ac:dyDescent="0.2">
      <c r="A5" s="21" t="s">
        <v>26</v>
      </c>
      <c r="B5" s="22"/>
      <c r="C5" s="22" t="str">
        <f>'PS 52-02-31'!C3:D3</f>
        <v>ŽST Chrastava, telefonní zapojovač a technologická datová síť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27</v>
      </c>
      <c r="B6" s="22"/>
      <c r="C6" s="83" t="str">
        <f>'PS 52-02-31'!E3</f>
        <v>PS 52-02-31</v>
      </c>
      <c r="D6" s="29"/>
      <c r="E6" s="19"/>
      <c r="F6" s="25"/>
      <c r="G6" s="19"/>
      <c r="H6" s="25" t="s">
        <v>28</v>
      </c>
      <c r="I6" s="19"/>
      <c r="J6" s="26"/>
      <c r="K6" s="30"/>
    </row>
    <row r="7" spans="1:12" x14ac:dyDescent="0.2">
      <c r="A7" s="31" t="s">
        <v>29</v>
      </c>
      <c r="B7" s="32" t="s">
        <v>30</v>
      </c>
      <c r="C7" s="135" t="s">
        <v>31</v>
      </c>
      <c r="D7" s="135" t="s">
        <v>32</v>
      </c>
      <c r="E7" s="137" t="s">
        <v>33</v>
      </c>
      <c r="F7" s="139" t="s">
        <v>34</v>
      </c>
      <c r="G7" s="135" t="s">
        <v>35</v>
      </c>
      <c r="H7" s="137" t="s">
        <v>33</v>
      </c>
      <c r="I7" s="141" t="s">
        <v>34</v>
      </c>
      <c r="J7" s="33" t="s">
        <v>36</v>
      </c>
      <c r="K7" s="34" t="s">
        <v>37</v>
      </c>
    </row>
    <row r="8" spans="1:12" ht="13.5" thickBot="1" x14ac:dyDescent="0.25">
      <c r="A8" s="35" t="s">
        <v>38</v>
      </c>
      <c r="B8" s="36" t="s">
        <v>38</v>
      </c>
      <c r="C8" s="136"/>
      <c r="D8" s="136"/>
      <c r="E8" s="138"/>
      <c r="F8" s="136"/>
      <c r="G8" s="136"/>
      <c r="H8" s="140"/>
      <c r="I8" s="142"/>
      <c r="J8" s="37" t="s">
        <v>39</v>
      </c>
      <c r="K8" s="38" t="s">
        <v>40</v>
      </c>
      <c r="L8" s="20" t="s">
        <v>41</v>
      </c>
    </row>
    <row r="9" spans="1:12" x14ac:dyDescent="0.2">
      <c r="A9" s="39">
        <v>1</v>
      </c>
      <c r="B9" s="40" t="s">
        <v>42</v>
      </c>
      <c r="C9" s="41" t="s">
        <v>43</v>
      </c>
      <c r="D9" s="42" t="s">
        <v>151</v>
      </c>
      <c r="E9" s="41" t="s">
        <v>44</v>
      </c>
      <c r="F9" s="43">
        <v>0</v>
      </c>
      <c r="G9" s="44">
        <v>1.8080000000000001</v>
      </c>
      <c r="H9" s="41" t="s">
        <v>45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46</v>
      </c>
    </row>
    <row r="10" spans="1:12" x14ac:dyDescent="0.2">
      <c r="A10" s="49">
        <v>2</v>
      </c>
      <c r="B10" s="50" t="s">
        <v>47</v>
      </c>
      <c r="C10" s="51" t="s">
        <v>43</v>
      </c>
      <c r="D10" s="52" t="s">
        <v>152</v>
      </c>
      <c r="E10" s="41" t="s">
        <v>44</v>
      </c>
      <c r="F10" s="43">
        <v>0</v>
      </c>
      <c r="G10" s="44">
        <v>1.8080000000000001</v>
      </c>
      <c r="H10" s="41" t="s">
        <v>45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">
      <c r="A11" s="49">
        <v>3</v>
      </c>
      <c r="B11" s="50" t="s">
        <v>48</v>
      </c>
      <c r="C11" s="51" t="s">
        <v>43</v>
      </c>
      <c r="D11" s="52" t="s">
        <v>49</v>
      </c>
      <c r="E11" s="41" t="s">
        <v>44</v>
      </c>
      <c r="F11" s="43">
        <v>0</v>
      </c>
      <c r="G11" s="44">
        <v>1.5</v>
      </c>
      <c r="H11" s="41" t="s">
        <v>45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">
      <c r="A12" s="49">
        <v>4</v>
      </c>
      <c r="B12" s="50" t="s">
        <v>50</v>
      </c>
      <c r="C12" s="51" t="s">
        <v>43</v>
      </c>
      <c r="D12" s="52" t="s">
        <v>153</v>
      </c>
      <c r="E12" s="41" t="s">
        <v>44</v>
      </c>
      <c r="F12" s="43">
        <v>0</v>
      </c>
      <c r="G12" s="44">
        <v>1.5</v>
      </c>
      <c r="H12" s="41" t="s">
        <v>45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">
      <c r="A13" s="49">
        <v>5</v>
      </c>
      <c r="B13" s="50" t="s">
        <v>51</v>
      </c>
      <c r="C13" s="51" t="s">
        <v>43</v>
      </c>
      <c r="D13" s="52" t="s">
        <v>52</v>
      </c>
      <c r="E13" s="41" t="s">
        <v>44</v>
      </c>
      <c r="F13" s="43">
        <v>0</v>
      </c>
      <c r="G13" s="44">
        <v>1.8080000000000001</v>
      </c>
      <c r="H13" s="41" t="s">
        <v>45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">
      <c r="A14" s="49">
        <v>6</v>
      </c>
      <c r="B14" s="50" t="s">
        <v>53</v>
      </c>
      <c r="C14" s="51" t="s">
        <v>54</v>
      </c>
      <c r="D14" s="52" t="s">
        <v>55</v>
      </c>
      <c r="E14" s="41" t="s">
        <v>44</v>
      </c>
      <c r="F14" s="43">
        <v>0</v>
      </c>
      <c r="G14" s="44">
        <v>2.0350000000000001</v>
      </c>
      <c r="H14" s="41" t="s">
        <v>45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">
      <c r="A15" s="49">
        <v>7</v>
      </c>
      <c r="B15" s="51" t="s">
        <v>56</v>
      </c>
      <c r="C15" s="51" t="s">
        <v>43</v>
      </c>
      <c r="D15" s="52" t="s">
        <v>57</v>
      </c>
      <c r="E15" s="41" t="s">
        <v>44</v>
      </c>
      <c r="F15" s="43">
        <v>0</v>
      </c>
      <c r="G15" s="44">
        <v>0.7</v>
      </c>
      <c r="H15" s="41" t="s">
        <v>45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">
      <c r="A16" s="49">
        <v>8</v>
      </c>
      <c r="B16" s="50" t="s">
        <v>58</v>
      </c>
      <c r="C16" s="51" t="s">
        <v>43</v>
      </c>
      <c r="D16" s="52" t="s">
        <v>59</v>
      </c>
      <c r="E16" s="41" t="s">
        <v>44</v>
      </c>
      <c r="F16" s="43">
        <v>0</v>
      </c>
      <c r="G16" s="44">
        <v>0.7</v>
      </c>
      <c r="H16" s="41" t="s">
        <v>45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">
      <c r="A17" s="49">
        <v>9</v>
      </c>
      <c r="B17" s="51" t="s">
        <v>60</v>
      </c>
      <c r="C17" s="51" t="s">
        <v>43</v>
      </c>
      <c r="D17" s="52" t="s">
        <v>61</v>
      </c>
      <c r="E17" s="41" t="s">
        <v>45</v>
      </c>
      <c r="F17" s="43">
        <v>0</v>
      </c>
      <c r="G17" s="44">
        <v>1</v>
      </c>
      <c r="H17" s="41" t="s">
        <v>45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">
      <c r="A18" s="49">
        <v>10</v>
      </c>
      <c r="B18" s="51" t="s">
        <v>62</v>
      </c>
      <c r="C18" s="51" t="s">
        <v>43</v>
      </c>
      <c r="D18" s="52" t="s">
        <v>63</v>
      </c>
      <c r="E18" s="41" t="s">
        <v>45</v>
      </c>
      <c r="F18" s="43">
        <v>0</v>
      </c>
      <c r="G18" s="44">
        <v>1</v>
      </c>
      <c r="H18" s="41" t="s">
        <v>45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">
      <c r="A19" s="49">
        <v>11</v>
      </c>
      <c r="B19" s="50" t="s">
        <v>64</v>
      </c>
      <c r="C19" s="51" t="s">
        <v>65</v>
      </c>
      <c r="D19" s="52" t="s">
        <v>66</v>
      </c>
      <c r="E19" s="41" t="s">
        <v>67</v>
      </c>
      <c r="F19" s="43">
        <v>0</v>
      </c>
      <c r="G19" s="44">
        <v>0.08</v>
      </c>
      <c r="H19" s="41" t="s">
        <v>45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">
      <c r="A20" s="49">
        <v>12</v>
      </c>
      <c r="B20" s="50" t="s">
        <v>68</v>
      </c>
      <c r="C20" s="51" t="s">
        <v>43</v>
      </c>
      <c r="D20" s="52" t="s">
        <v>69</v>
      </c>
      <c r="E20" s="41" t="s">
        <v>67</v>
      </c>
      <c r="F20" s="43">
        <v>0</v>
      </c>
      <c r="G20" s="44">
        <v>0.18</v>
      </c>
      <c r="H20" s="41" t="s">
        <v>45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">
      <c r="A21" s="49">
        <v>13</v>
      </c>
      <c r="B21" s="50" t="s">
        <v>50</v>
      </c>
      <c r="C21" s="51" t="s">
        <v>43</v>
      </c>
      <c r="D21" s="52" t="s">
        <v>70</v>
      </c>
      <c r="E21" s="41" t="s">
        <v>67</v>
      </c>
      <c r="F21" s="43">
        <v>0</v>
      </c>
      <c r="G21" s="44">
        <v>0.26</v>
      </c>
      <c r="H21" s="41" t="s">
        <v>45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">
      <c r="A22" s="49">
        <v>14</v>
      </c>
      <c r="B22" s="50" t="s">
        <v>50</v>
      </c>
      <c r="C22" s="51" t="s">
        <v>43</v>
      </c>
      <c r="D22" s="52" t="s">
        <v>71</v>
      </c>
      <c r="E22" s="41" t="s">
        <v>67</v>
      </c>
      <c r="F22" s="43">
        <v>0</v>
      </c>
      <c r="G22" s="44">
        <v>1.4</v>
      </c>
      <c r="H22" s="41" t="s">
        <v>45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">
      <c r="A23" s="49">
        <v>15</v>
      </c>
      <c r="B23" s="50" t="s">
        <v>64</v>
      </c>
      <c r="C23" s="51" t="s">
        <v>65</v>
      </c>
      <c r="D23" s="52" t="s">
        <v>72</v>
      </c>
      <c r="E23" s="41" t="s">
        <v>67</v>
      </c>
      <c r="F23" s="43">
        <v>0</v>
      </c>
      <c r="G23" s="44">
        <v>1.4</v>
      </c>
      <c r="H23" s="41" t="s">
        <v>45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">
      <c r="A24" s="49">
        <v>16</v>
      </c>
      <c r="B24" s="50" t="s">
        <v>68</v>
      </c>
      <c r="C24" s="51" t="s">
        <v>43</v>
      </c>
      <c r="D24" s="52" t="s">
        <v>73</v>
      </c>
      <c r="E24" s="41" t="s">
        <v>45</v>
      </c>
      <c r="F24" s="43">
        <v>0</v>
      </c>
      <c r="G24" s="44">
        <v>1</v>
      </c>
      <c r="H24" s="41" t="s">
        <v>45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">
      <c r="A25" s="49">
        <v>17</v>
      </c>
      <c r="B25" s="50" t="s">
        <v>68</v>
      </c>
      <c r="C25" s="51" t="s">
        <v>43</v>
      </c>
      <c r="D25" s="52" t="s">
        <v>74</v>
      </c>
      <c r="E25" s="41" t="s">
        <v>45</v>
      </c>
      <c r="F25" s="43">
        <v>0</v>
      </c>
      <c r="G25" s="44">
        <v>1</v>
      </c>
      <c r="H25" s="41" t="s">
        <v>45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">
      <c r="A26" s="49">
        <v>18</v>
      </c>
      <c r="B26" s="50" t="s">
        <v>75</v>
      </c>
      <c r="C26" s="51" t="s">
        <v>65</v>
      </c>
      <c r="D26" s="52" t="s">
        <v>76</v>
      </c>
      <c r="E26" s="41" t="s">
        <v>67</v>
      </c>
      <c r="F26" s="43">
        <v>0</v>
      </c>
      <c r="G26" s="56">
        <v>1</v>
      </c>
      <c r="H26" s="41" t="s">
        <v>45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">
      <c r="A27" s="49">
        <v>19</v>
      </c>
      <c r="B27" s="50" t="s">
        <v>77</v>
      </c>
      <c r="C27" s="51" t="s">
        <v>65</v>
      </c>
      <c r="D27" s="52" t="s">
        <v>78</v>
      </c>
      <c r="E27" s="41" t="s">
        <v>67</v>
      </c>
      <c r="F27" s="43">
        <v>0</v>
      </c>
      <c r="G27" s="56">
        <v>1</v>
      </c>
      <c r="H27" s="41" t="s">
        <v>45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">
      <c r="A28" s="49">
        <v>20</v>
      </c>
      <c r="B28" s="50" t="s">
        <v>79</v>
      </c>
      <c r="C28" s="51" t="s">
        <v>65</v>
      </c>
      <c r="D28" s="52" t="s">
        <v>80</v>
      </c>
      <c r="E28" s="41" t="s">
        <v>67</v>
      </c>
      <c r="F28" s="43">
        <v>0</v>
      </c>
      <c r="G28" s="56">
        <v>1</v>
      </c>
      <c r="H28" s="41" t="s">
        <v>45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">
      <c r="A29" s="49">
        <v>21</v>
      </c>
      <c r="B29" s="50" t="s">
        <v>81</v>
      </c>
      <c r="C29" s="51" t="s">
        <v>43</v>
      </c>
      <c r="D29" s="52" t="s">
        <v>82</v>
      </c>
      <c r="E29" s="41" t="s">
        <v>67</v>
      </c>
      <c r="F29" s="43">
        <v>0</v>
      </c>
      <c r="G29" s="56">
        <v>1</v>
      </c>
      <c r="H29" s="41" t="s">
        <v>45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">
      <c r="A30" s="49">
        <v>22</v>
      </c>
      <c r="B30" s="50" t="s">
        <v>83</v>
      </c>
      <c r="C30" s="51" t="s">
        <v>43</v>
      </c>
      <c r="D30" s="52" t="s">
        <v>154</v>
      </c>
      <c r="E30" s="41" t="s">
        <v>45</v>
      </c>
      <c r="F30" s="43">
        <v>0</v>
      </c>
      <c r="G30" s="44">
        <v>1</v>
      </c>
      <c r="H30" s="41" t="s">
        <v>45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">
      <c r="A31" s="49">
        <v>23</v>
      </c>
      <c r="B31" s="50" t="s">
        <v>84</v>
      </c>
      <c r="C31" s="51" t="s">
        <v>43</v>
      </c>
      <c r="D31" s="52" t="s">
        <v>85</v>
      </c>
      <c r="E31" s="41" t="s">
        <v>45</v>
      </c>
      <c r="F31" s="43">
        <v>0</v>
      </c>
      <c r="G31" s="44">
        <v>1</v>
      </c>
      <c r="H31" s="41" t="s">
        <v>45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">
      <c r="A32" s="49">
        <v>24</v>
      </c>
      <c r="B32" s="50" t="s">
        <v>86</v>
      </c>
      <c r="C32" s="51" t="s">
        <v>43</v>
      </c>
      <c r="D32" s="52" t="s">
        <v>87</v>
      </c>
      <c r="E32" s="41" t="s">
        <v>45</v>
      </c>
      <c r="F32" s="43">
        <v>0</v>
      </c>
      <c r="G32" s="44">
        <v>1</v>
      </c>
      <c r="H32" s="41" t="s">
        <v>45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">
      <c r="A33" s="49">
        <v>25</v>
      </c>
      <c r="B33" s="50" t="s">
        <v>88</v>
      </c>
      <c r="C33" s="51" t="s">
        <v>43</v>
      </c>
      <c r="D33" s="52" t="s">
        <v>89</v>
      </c>
      <c r="E33" s="41" t="s">
        <v>45</v>
      </c>
      <c r="F33" s="43">
        <v>0</v>
      </c>
      <c r="G33" s="44">
        <v>1</v>
      </c>
      <c r="H33" s="41" t="s">
        <v>45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">
      <c r="A34" s="49">
        <v>26</v>
      </c>
      <c r="B34" s="50" t="s">
        <v>90</v>
      </c>
      <c r="C34" s="51" t="s">
        <v>65</v>
      </c>
      <c r="D34" s="52" t="s">
        <v>155</v>
      </c>
      <c r="E34" s="41" t="s">
        <v>45</v>
      </c>
      <c r="F34" s="43">
        <v>0</v>
      </c>
      <c r="G34" s="44">
        <v>1</v>
      </c>
      <c r="H34" s="41" t="s">
        <v>45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">
      <c r="A35" s="49">
        <v>27</v>
      </c>
      <c r="B35" s="50" t="s">
        <v>91</v>
      </c>
      <c r="C35" s="51" t="s">
        <v>65</v>
      </c>
      <c r="D35" s="52" t="s">
        <v>92</v>
      </c>
      <c r="E35" s="41" t="s">
        <v>93</v>
      </c>
      <c r="F35" s="43">
        <v>0</v>
      </c>
      <c r="G35" s="57">
        <v>1E-3</v>
      </c>
      <c r="H35" s="41" t="s">
        <v>45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">
      <c r="A36" s="49">
        <v>28</v>
      </c>
      <c r="B36" s="51" t="s">
        <v>94</v>
      </c>
      <c r="C36" s="51" t="s">
        <v>65</v>
      </c>
      <c r="D36" s="52" t="s">
        <v>95</v>
      </c>
      <c r="E36" s="41" t="s">
        <v>93</v>
      </c>
      <c r="F36" s="43">
        <v>0</v>
      </c>
      <c r="G36" s="57">
        <v>1E-3</v>
      </c>
      <c r="H36" s="41" t="s">
        <v>45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">
      <c r="A37" s="49">
        <v>29</v>
      </c>
      <c r="B37" s="50" t="s">
        <v>96</v>
      </c>
      <c r="C37" s="51" t="s">
        <v>65</v>
      </c>
      <c r="D37" s="52" t="s">
        <v>97</v>
      </c>
      <c r="E37" s="41" t="s">
        <v>93</v>
      </c>
      <c r="F37" s="43">
        <v>0</v>
      </c>
      <c r="G37" s="57">
        <v>1E-3</v>
      </c>
      <c r="H37" s="41" t="s">
        <v>45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">
      <c r="A38" s="49">
        <v>30</v>
      </c>
      <c r="B38" s="51" t="s">
        <v>98</v>
      </c>
      <c r="C38" s="51" t="s">
        <v>43</v>
      </c>
      <c r="D38" s="52" t="s">
        <v>99</v>
      </c>
      <c r="E38" s="41" t="s">
        <v>45</v>
      </c>
      <c r="F38" s="43">
        <v>0</v>
      </c>
      <c r="G38" s="44">
        <v>1</v>
      </c>
      <c r="H38" s="41" t="s">
        <v>45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">
      <c r="A39" s="49">
        <v>31</v>
      </c>
      <c r="B39" s="50" t="s">
        <v>62</v>
      </c>
      <c r="C39" s="51" t="s">
        <v>43</v>
      </c>
      <c r="D39" s="52" t="s">
        <v>100</v>
      </c>
      <c r="E39" s="41" t="s">
        <v>93</v>
      </c>
      <c r="F39" s="43">
        <v>0</v>
      </c>
      <c r="G39" s="57">
        <v>1E-3</v>
      </c>
      <c r="H39" s="41" t="s">
        <v>45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">
      <c r="A40" s="49">
        <v>32</v>
      </c>
      <c r="B40" s="50" t="s">
        <v>101</v>
      </c>
      <c r="C40" s="51" t="s">
        <v>43</v>
      </c>
      <c r="D40" s="52" t="s">
        <v>102</v>
      </c>
      <c r="E40" s="41" t="s">
        <v>93</v>
      </c>
      <c r="F40" s="43">
        <v>0</v>
      </c>
      <c r="G40" s="57">
        <v>1E-3</v>
      </c>
      <c r="H40" s="41" t="s">
        <v>45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">
      <c r="A41" s="49">
        <v>33</v>
      </c>
      <c r="B41" s="50" t="s">
        <v>103</v>
      </c>
      <c r="C41" s="51" t="s">
        <v>43</v>
      </c>
      <c r="D41" s="52" t="s">
        <v>156</v>
      </c>
      <c r="E41" s="41" t="s">
        <v>67</v>
      </c>
      <c r="F41" s="43">
        <v>0</v>
      </c>
      <c r="G41" s="57">
        <v>1.0500000000000001E-2</v>
      </c>
      <c r="H41" s="41" t="s">
        <v>45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">
      <c r="A42" s="49">
        <v>34</v>
      </c>
      <c r="B42" s="50" t="s">
        <v>103</v>
      </c>
      <c r="C42" s="51" t="s">
        <v>43</v>
      </c>
      <c r="D42" s="52" t="s">
        <v>104</v>
      </c>
      <c r="E42" s="51" t="s">
        <v>67</v>
      </c>
      <c r="F42" s="59">
        <v>0</v>
      </c>
      <c r="G42" s="60">
        <v>0.1</v>
      </c>
      <c r="H42" s="51" t="s">
        <v>45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">
      <c r="A43" s="49">
        <v>35</v>
      </c>
      <c r="B43" s="50" t="s">
        <v>103</v>
      </c>
      <c r="C43" s="51" t="s">
        <v>43</v>
      </c>
      <c r="D43" s="52" t="s">
        <v>105</v>
      </c>
      <c r="E43" s="51" t="s">
        <v>45</v>
      </c>
      <c r="F43" s="59">
        <v>0</v>
      </c>
      <c r="G43" s="44">
        <v>1</v>
      </c>
      <c r="H43" s="51" t="s">
        <v>45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">
      <c r="A44" s="49">
        <v>36</v>
      </c>
      <c r="B44" s="50" t="s">
        <v>81</v>
      </c>
      <c r="C44" s="51" t="s">
        <v>43</v>
      </c>
      <c r="D44" s="52" t="s">
        <v>106</v>
      </c>
      <c r="E44" s="51" t="s">
        <v>45</v>
      </c>
      <c r="F44" s="59">
        <v>0</v>
      </c>
      <c r="G44" s="44">
        <v>1</v>
      </c>
      <c r="H44" s="51" t="s">
        <v>45</v>
      </c>
      <c r="I44" s="61">
        <v>3</v>
      </c>
      <c r="J44" s="58">
        <v>0</v>
      </c>
      <c r="K44" s="47">
        <f t="shared" si="1"/>
        <v>0</v>
      </c>
      <c r="L44" s="55"/>
    </row>
    <row r="45" spans="1:12" x14ac:dyDescent="0.2">
      <c r="A45" s="49">
        <v>37</v>
      </c>
      <c r="B45" s="50" t="s">
        <v>107</v>
      </c>
      <c r="C45" s="51" t="s">
        <v>65</v>
      </c>
      <c r="D45" s="52" t="s">
        <v>108</v>
      </c>
      <c r="E45" s="51" t="s">
        <v>45</v>
      </c>
      <c r="F45" s="59">
        <v>0</v>
      </c>
      <c r="G45" s="44">
        <v>1</v>
      </c>
      <c r="H45" s="51" t="s">
        <v>45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">
      <c r="A46" s="49">
        <v>38</v>
      </c>
      <c r="B46" s="50" t="s">
        <v>79</v>
      </c>
      <c r="C46" s="51" t="s">
        <v>65</v>
      </c>
      <c r="D46" s="52" t="s">
        <v>109</v>
      </c>
      <c r="E46" s="51" t="s">
        <v>67</v>
      </c>
      <c r="F46" s="59">
        <v>0</v>
      </c>
      <c r="G46" s="56">
        <v>1</v>
      </c>
      <c r="H46" s="51" t="s">
        <v>45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">
      <c r="A47" s="49">
        <v>39</v>
      </c>
      <c r="B47" s="50" t="s">
        <v>110</v>
      </c>
      <c r="C47" s="51" t="s">
        <v>65</v>
      </c>
      <c r="D47" s="52" t="s">
        <v>111</v>
      </c>
      <c r="E47" s="51" t="s">
        <v>67</v>
      </c>
      <c r="F47" s="59">
        <v>0</v>
      </c>
      <c r="G47" s="56">
        <v>1</v>
      </c>
      <c r="H47" s="51" t="s">
        <v>45</v>
      </c>
      <c r="I47" s="61">
        <v>5</v>
      </c>
      <c r="J47" s="58">
        <v>0</v>
      </c>
      <c r="K47" s="47">
        <f t="shared" si="1"/>
        <v>0</v>
      </c>
      <c r="L47" s="55"/>
    </row>
    <row r="48" spans="1:12" x14ac:dyDescent="0.2">
      <c r="A48" s="49">
        <v>40</v>
      </c>
      <c r="B48" s="50" t="s">
        <v>112</v>
      </c>
      <c r="C48" s="51" t="s">
        <v>65</v>
      </c>
      <c r="D48" s="52" t="s">
        <v>113</v>
      </c>
      <c r="E48" s="51" t="s">
        <v>67</v>
      </c>
      <c r="F48" s="59">
        <v>0</v>
      </c>
      <c r="G48" s="56">
        <v>1</v>
      </c>
      <c r="H48" s="51" t="s">
        <v>45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">
      <c r="A49" s="49">
        <v>41</v>
      </c>
      <c r="B49" s="50" t="s">
        <v>64</v>
      </c>
      <c r="C49" s="51" t="s">
        <v>65</v>
      </c>
      <c r="D49" s="52" t="s">
        <v>114</v>
      </c>
      <c r="E49" s="51" t="s">
        <v>67</v>
      </c>
      <c r="F49" s="59">
        <v>0</v>
      </c>
      <c r="G49" s="44">
        <v>0.1</v>
      </c>
      <c r="H49" s="51" t="s">
        <v>45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">
      <c r="A50" s="49">
        <v>42</v>
      </c>
      <c r="B50" s="50" t="s">
        <v>115</v>
      </c>
      <c r="C50" s="51" t="s">
        <v>65</v>
      </c>
      <c r="D50" s="52" t="s">
        <v>116</v>
      </c>
      <c r="E50" s="41" t="s">
        <v>44</v>
      </c>
      <c r="F50" s="59">
        <v>0</v>
      </c>
      <c r="G50" s="44">
        <v>2.5</v>
      </c>
      <c r="H50" s="51" t="s">
        <v>45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">
      <c r="A51" s="49">
        <v>43</v>
      </c>
      <c r="B51" s="50" t="s">
        <v>42</v>
      </c>
      <c r="C51" s="51" t="s">
        <v>43</v>
      </c>
      <c r="D51" s="52" t="s">
        <v>117</v>
      </c>
      <c r="E51" s="41" t="s">
        <v>44</v>
      </c>
      <c r="F51" s="59">
        <v>0</v>
      </c>
      <c r="G51" s="44">
        <v>1.8080000000000001</v>
      </c>
      <c r="H51" s="51" t="s">
        <v>45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46</v>
      </c>
    </row>
    <row r="52" spans="1:12" x14ac:dyDescent="0.2">
      <c r="A52" s="49">
        <v>44</v>
      </c>
      <c r="B52" s="50" t="s">
        <v>42</v>
      </c>
      <c r="C52" s="51" t="s">
        <v>43</v>
      </c>
      <c r="D52" s="52" t="s">
        <v>118</v>
      </c>
      <c r="E52" s="41" t="s">
        <v>44</v>
      </c>
      <c r="F52" s="43">
        <v>0</v>
      </c>
      <c r="G52" s="44">
        <v>2.0350000000000001</v>
      </c>
      <c r="H52" s="51" t="s">
        <v>45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46</v>
      </c>
    </row>
    <row r="53" spans="1:12" x14ac:dyDescent="0.2">
      <c r="A53" s="49">
        <v>45</v>
      </c>
      <c r="B53" s="50" t="s">
        <v>119</v>
      </c>
      <c r="C53" s="51" t="s">
        <v>65</v>
      </c>
      <c r="D53" s="85" t="s">
        <v>120</v>
      </c>
      <c r="E53" s="41" t="s">
        <v>44</v>
      </c>
      <c r="F53" s="59">
        <v>0</v>
      </c>
      <c r="G53" s="44">
        <v>1.8</v>
      </c>
      <c r="H53" s="51" t="s">
        <v>45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">
      <c r="A54" s="49">
        <v>46</v>
      </c>
      <c r="B54" s="50" t="s">
        <v>56</v>
      </c>
      <c r="C54" s="51" t="s">
        <v>43</v>
      </c>
      <c r="D54" s="85" t="s">
        <v>157</v>
      </c>
      <c r="E54" s="41" t="s">
        <v>45</v>
      </c>
      <c r="F54" s="59">
        <v>0</v>
      </c>
      <c r="G54" s="44">
        <v>1</v>
      </c>
      <c r="H54" s="51" t="s">
        <v>45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">
      <c r="A55" s="49">
        <v>47</v>
      </c>
      <c r="B55" s="62" t="s">
        <v>42</v>
      </c>
      <c r="C55" s="63" t="s">
        <v>43</v>
      </c>
      <c r="D55" s="64" t="s">
        <v>158</v>
      </c>
      <c r="E55" s="41" t="s">
        <v>45</v>
      </c>
      <c r="F55" s="59">
        <v>0</v>
      </c>
      <c r="G55" s="44">
        <v>1</v>
      </c>
      <c r="H55" s="51" t="s">
        <v>45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">
      <c r="A56" s="49">
        <v>48</v>
      </c>
      <c r="B56" s="50" t="s">
        <v>79</v>
      </c>
      <c r="C56" s="51" t="s">
        <v>65</v>
      </c>
      <c r="D56" s="52" t="s">
        <v>121</v>
      </c>
      <c r="E56" s="51" t="s">
        <v>67</v>
      </c>
      <c r="F56" s="59">
        <v>0</v>
      </c>
      <c r="G56" s="65">
        <v>1</v>
      </c>
      <c r="H56" s="51" t="s">
        <v>45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">
      <c r="A57" s="49">
        <v>49</v>
      </c>
      <c r="B57" s="50" t="s">
        <v>81</v>
      </c>
      <c r="C57" s="51" t="s">
        <v>43</v>
      </c>
      <c r="D57" s="52" t="s">
        <v>122</v>
      </c>
      <c r="E57" s="51" t="s">
        <v>67</v>
      </c>
      <c r="F57" s="59">
        <v>0</v>
      </c>
      <c r="G57" s="65">
        <v>1</v>
      </c>
      <c r="H57" s="51" t="s">
        <v>45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">
      <c r="A58" s="49">
        <v>50</v>
      </c>
      <c r="B58" s="50" t="s">
        <v>79</v>
      </c>
      <c r="C58" s="51" t="s">
        <v>65</v>
      </c>
      <c r="D58" s="52" t="s">
        <v>123</v>
      </c>
      <c r="E58" s="51" t="s">
        <v>67</v>
      </c>
      <c r="F58" s="59">
        <v>0</v>
      </c>
      <c r="G58" s="56">
        <v>1</v>
      </c>
      <c r="H58" s="51" t="s">
        <v>45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">
      <c r="A59" s="49">
        <v>51</v>
      </c>
      <c r="B59" s="50" t="s">
        <v>81</v>
      </c>
      <c r="C59" s="51" t="s">
        <v>43</v>
      </c>
      <c r="D59" s="52" t="s">
        <v>124</v>
      </c>
      <c r="E59" s="51" t="s">
        <v>67</v>
      </c>
      <c r="F59" s="59">
        <v>0</v>
      </c>
      <c r="G59" s="65">
        <v>1</v>
      </c>
      <c r="H59" s="51" t="s">
        <v>45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">
      <c r="A60" s="49">
        <v>52</v>
      </c>
      <c r="B60" s="50" t="s">
        <v>79</v>
      </c>
      <c r="C60" s="51" t="s">
        <v>65</v>
      </c>
      <c r="D60" s="52" t="s">
        <v>125</v>
      </c>
      <c r="E60" s="51" t="s">
        <v>67</v>
      </c>
      <c r="F60" s="59">
        <v>0</v>
      </c>
      <c r="G60" s="65">
        <v>1</v>
      </c>
      <c r="H60" s="51" t="s">
        <v>45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">
      <c r="A61" s="49">
        <v>53</v>
      </c>
      <c r="B61" s="50" t="s">
        <v>81</v>
      </c>
      <c r="C61" s="51" t="s">
        <v>43</v>
      </c>
      <c r="D61" s="52" t="s">
        <v>126</v>
      </c>
      <c r="E61" s="51" t="s">
        <v>67</v>
      </c>
      <c r="F61" s="59">
        <v>0</v>
      </c>
      <c r="G61" s="65">
        <v>1</v>
      </c>
      <c r="H61" s="51" t="s">
        <v>45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">
      <c r="A62" s="49">
        <v>54</v>
      </c>
      <c r="B62" s="50" t="s">
        <v>81</v>
      </c>
      <c r="C62" s="51" t="s">
        <v>43</v>
      </c>
      <c r="D62" s="52" t="s">
        <v>127</v>
      </c>
      <c r="E62" s="51" t="s">
        <v>67</v>
      </c>
      <c r="F62" s="59">
        <v>0</v>
      </c>
      <c r="G62" s="56">
        <v>1</v>
      </c>
      <c r="H62" s="51" t="s">
        <v>45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">
      <c r="A63" s="49">
        <v>55</v>
      </c>
      <c r="B63" s="50" t="s">
        <v>81</v>
      </c>
      <c r="C63" s="51" t="s">
        <v>43</v>
      </c>
      <c r="D63" s="52" t="s">
        <v>128</v>
      </c>
      <c r="E63" s="51" t="s">
        <v>67</v>
      </c>
      <c r="F63" s="59">
        <v>0</v>
      </c>
      <c r="G63" s="56">
        <v>1</v>
      </c>
      <c r="H63" s="51" t="s">
        <v>45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">
      <c r="A64" s="49">
        <v>56</v>
      </c>
      <c r="B64" s="50" t="s">
        <v>81</v>
      </c>
      <c r="C64" s="51" t="s">
        <v>43</v>
      </c>
      <c r="D64" s="52" t="s">
        <v>129</v>
      </c>
      <c r="E64" s="51" t="s">
        <v>67</v>
      </c>
      <c r="F64" s="59">
        <v>0</v>
      </c>
      <c r="G64" s="56">
        <v>1</v>
      </c>
      <c r="H64" s="51" t="s">
        <v>45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">
      <c r="A65" s="49">
        <v>57</v>
      </c>
      <c r="B65" s="50" t="s">
        <v>77</v>
      </c>
      <c r="C65" s="51" t="s">
        <v>65</v>
      </c>
      <c r="D65" s="52" t="s">
        <v>130</v>
      </c>
      <c r="E65" s="51" t="s">
        <v>67</v>
      </c>
      <c r="F65" s="59">
        <v>0</v>
      </c>
      <c r="G65" s="65">
        <v>1</v>
      </c>
      <c r="H65" s="51" t="s">
        <v>45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">
      <c r="A66" s="49">
        <v>58</v>
      </c>
      <c r="B66" s="50" t="s">
        <v>79</v>
      </c>
      <c r="C66" s="51" t="s">
        <v>65</v>
      </c>
      <c r="D66" s="52" t="s">
        <v>131</v>
      </c>
      <c r="E66" s="51" t="s">
        <v>67</v>
      </c>
      <c r="F66" s="59">
        <v>0</v>
      </c>
      <c r="G66" s="65">
        <v>1</v>
      </c>
      <c r="H66" s="51" t="s">
        <v>45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">
      <c r="A67" s="49">
        <v>59</v>
      </c>
      <c r="B67" s="50" t="s">
        <v>132</v>
      </c>
      <c r="C67" s="51" t="s">
        <v>65</v>
      </c>
      <c r="D67" s="52" t="s">
        <v>133</v>
      </c>
      <c r="E67" s="51" t="s">
        <v>45</v>
      </c>
      <c r="F67" s="59">
        <v>0</v>
      </c>
      <c r="G67" s="44">
        <v>1</v>
      </c>
      <c r="H67" s="51" t="s">
        <v>45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">
      <c r="A68" s="49">
        <v>60</v>
      </c>
      <c r="B68" s="50" t="s">
        <v>134</v>
      </c>
      <c r="C68" s="51" t="s">
        <v>65</v>
      </c>
      <c r="D68" s="52" t="s">
        <v>135</v>
      </c>
      <c r="E68" s="51" t="s">
        <v>45</v>
      </c>
      <c r="F68" s="59">
        <v>0</v>
      </c>
      <c r="G68" s="44">
        <v>1</v>
      </c>
      <c r="H68" s="51" t="s">
        <v>45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">
      <c r="A69" s="49">
        <v>61</v>
      </c>
      <c r="B69" s="50" t="s">
        <v>136</v>
      </c>
      <c r="C69" s="51" t="s">
        <v>43</v>
      </c>
      <c r="D69" s="52" t="s">
        <v>137</v>
      </c>
      <c r="E69" s="51" t="s">
        <v>45</v>
      </c>
      <c r="F69" s="59">
        <v>0</v>
      </c>
      <c r="G69" s="44">
        <v>1</v>
      </c>
      <c r="H69" s="51" t="s">
        <v>45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">
      <c r="A70" s="49">
        <v>62</v>
      </c>
      <c r="B70" s="51" t="s">
        <v>138</v>
      </c>
      <c r="C70" s="51" t="s">
        <v>43</v>
      </c>
      <c r="D70" s="52" t="s">
        <v>139</v>
      </c>
      <c r="E70" s="51" t="s">
        <v>45</v>
      </c>
      <c r="F70" s="59">
        <v>0</v>
      </c>
      <c r="G70" s="44">
        <v>1</v>
      </c>
      <c r="H70" s="51" t="s">
        <v>45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">
      <c r="A71" s="49">
        <v>63</v>
      </c>
      <c r="B71" s="50" t="s">
        <v>140</v>
      </c>
      <c r="C71" s="51" t="s">
        <v>65</v>
      </c>
      <c r="D71" s="52" t="s">
        <v>159</v>
      </c>
      <c r="E71" s="51" t="s">
        <v>45</v>
      </c>
      <c r="F71" s="59">
        <v>0</v>
      </c>
      <c r="G71" s="44">
        <v>1</v>
      </c>
      <c r="H71" s="51" t="s">
        <v>45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">
      <c r="A72" s="49">
        <v>64</v>
      </c>
      <c r="B72" s="50" t="s">
        <v>42</v>
      </c>
      <c r="C72" s="51" t="s">
        <v>43</v>
      </c>
      <c r="D72" s="52" t="s">
        <v>160</v>
      </c>
      <c r="E72" s="51" t="s">
        <v>45</v>
      </c>
      <c r="F72" s="59">
        <v>0</v>
      </c>
      <c r="G72" s="44">
        <v>1</v>
      </c>
      <c r="H72" s="51" t="s">
        <v>45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5" thickBot="1" x14ac:dyDescent="0.25">
      <c r="A73" s="49">
        <v>65</v>
      </c>
      <c r="B73" s="50" t="s">
        <v>48</v>
      </c>
      <c r="C73" s="51" t="s">
        <v>43</v>
      </c>
      <c r="D73" s="52" t="s">
        <v>161</v>
      </c>
      <c r="E73" s="51" t="s">
        <v>45</v>
      </c>
      <c r="F73" s="59">
        <v>0</v>
      </c>
      <c r="G73" s="44">
        <v>1</v>
      </c>
      <c r="H73" s="51" t="s">
        <v>45</v>
      </c>
      <c r="I73" s="87">
        <f t="shared" si="2"/>
        <v>0</v>
      </c>
      <c r="J73" s="66"/>
      <c r="K73" s="67">
        <f t="shared" si="3"/>
        <v>0</v>
      </c>
      <c r="L73" s="54"/>
    </row>
    <row r="74" spans="1:13" ht="13.5" thickBot="1" x14ac:dyDescent="0.25">
      <c r="A74" s="68"/>
      <c r="B74" s="69" t="s">
        <v>141</v>
      </c>
      <c r="C74" s="70"/>
      <c r="D74" s="70"/>
      <c r="E74" s="70"/>
      <c r="F74" s="70"/>
      <c r="G74" s="70"/>
      <c r="H74" s="70"/>
      <c r="I74" s="86"/>
      <c r="K74" s="71">
        <f>SUM(K9:K73)</f>
        <v>0</v>
      </c>
    </row>
    <row r="75" spans="1:13" x14ac:dyDescent="0.2">
      <c r="J75" s="72"/>
      <c r="K75" s="72"/>
      <c r="M75" s="72"/>
    </row>
    <row r="76" spans="1:13" s="72" customFormat="1" x14ac:dyDescent="0.2">
      <c r="A76" s="73" t="s">
        <v>142</v>
      </c>
      <c r="J76" s="20"/>
      <c r="K76" s="20"/>
      <c r="M76" s="20"/>
    </row>
    <row r="78" spans="1:13" x14ac:dyDescent="0.2">
      <c r="A78" s="75" t="s">
        <v>143</v>
      </c>
    </row>
    <row r="79" spans="1:13" x14ac:dyDescent="0.2">
      <c r="A79" s="74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52-02-31</vt:lpstr>
      <vt:lpstr>FORMULÁŘ 8 - rekap poplatků</vt:lpstr>
      <vt:lpstr>'FORMULÁŘ 8 - rekap poplatků'!Oblast_tisku</vt:lpstr>
      <vt:lpstr>'PS 52-02-31'!Oblast_tisku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2019-07-30T08:02:42Z</cp:lastPrinted>
  <dcterms:created xsi:type="dcterms:W3CDTF">2017-07-24T12:19:51Z</dcterms:created>
  <dcterms:modified xsi:type="dcterms:W3CDTF">2019-07-30T08:05:20Z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